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kisakurek/Desktop/Baltic Gender/Workpackages/WP6/Indicators (2019)/M23/"/>
    </mc:Choice>
  </mc:AlternateContent>
  <xr:revisionPtr revIDLastSave="0" documentId="13_ncr:1_{01D87FC1-AC1C-9E44-8500-FA59558F5339}" xr6:coauthVersionLast="36" xr6:coauthVersionMax="36" xr10:uidLastSave="{00000000-0000-0000-0000-000000000000}"/>
  <bookViews>
    <workbookView xWindow="1180" yWindow="760" windowWidth="27400" windowHeight="16300" tabRatio="500" firstSheet="1" activeTab="3" xr2:uid="{00000000-000D-0000-FFFF-FFFF00000000}"/>
  </bookViews>
  <sheets>
    <sheet name="General numbers &amp; Units" sheetId="10" r:id="rId1"/>
    <sheet name="1.1.Scissor diagram" sheetId="1" r:id="rId2"/>
    <sheet name="1.2.Glass Ceiling Index" sheetId="9" r:id="rId3"/>
    <sheet name="2.1.Gender Pay Gap" sheetId="11" r:id="rId4"/>
    <sheet name="2.2.Part-time employment" sheetId="12" r:id="rId5"/>
    <sheet name="2.3.Sex of cruise leader" sheetId="13" r:id="rId6"/>
    <sheet name="3. Women in commitees" sheetId="14" r:id="rId7"/>
    <sheet name="4. women in recruitment process" sheetId="15" r:id="rId8"/>
  </sheets>
  <definedNames>
    <definedName name="_xlnm.Print_Area" localSheetId="1">'1.1.Scissor diagram'!$A$1:$E$63</definedName>
    <definedName name="_xlnm.Print_Area" localSheetId="2">'1.2.Glass Ceiling Index'!$A$1:$E$19</definedName>
    <definedName name="_xlnm.Print_Area" localSheetId="3">'2.1.Gender Pay Gap'!$A$1:$D$76</definedName>
    <definedName name="_xlnm.Print_Area" localSheetId="4">'2.2.Part-time employment'!$A$1:$E$75</definedName>
    <definedName name="_xlnm.Print_Area" localSheetId="5">'2.3.Sex of cruise leader'!$A$1:$I$31</definedName>
    <definedName name="_xlnm.Print_Area" localSheetId="6">'3. Women in commitees'!$A$1:$E$66</definedName>
    <definedName name="_xlnm.Print_Area" localSheetId="7">'4. women in recruitment process'!$A$1:$H$152</definedName>
    <definedName name="_xlnm.Print_Area" localSheetId="0">'General numbers &amp; Units'!$A$1:$F$96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10" l="1"/>
  <c r="D78" i="10"/>
  <c r="F77" i="10"/>
  <c r="E77" i="10"/>
  <c r="D77" i="10" s="1"/>
  <c r="D75" i="10"/>
  <c r="D74" i="10"/>
  <c r="F73" i="10"/>
  <c r="E73" i="10"/>
  <c r="D73" i="10" s="1"/>
  <c r="D71" i="10"/>
  <c r="D70" i="10"/>
  <c r="D69" i="10"/>
  <c r="D67" i="10"/>
  <c r="D66" i="10"/>
  <c r="F65" i="10"/>
  <c r="D65" i="10" s="1"/>
  <c r="E65" i="10"/>
  <c r="D63" i="10"/>
  <c r="D62" i="10"/>
  <c r="F61" i="10"/>
  <c r="E61" i="10"/>
  <c r="D59" i="10"/>
  <c r="D58" i="10"/>
  <c r="D57" i="10"/>
  <c r="D6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Kaire</author>
  </authors>
  <commentList>
    <comment ref="B22" authorId="0" shapeId="0" xr:uid="{00000000-0006-0000-0600-000001000000}">
      <text>
        <r>
          <rPr>
            <sz val="9"/>
            <color rgb="FF000000"/>
            <rFont val="Tahoma"/>
            <family val="2"/>
          </rPr>
          <t xml:space="preserve">Elected every five years.
</t>
        </r>
      </text>
    </comment>
  </commentList>
</comments>
</file>

<file path=xl/sharedStrings.xml><?xml version="1.0" encoding="utf-8"?>
<sst xmlns="http://schemas.openxmlformats.org/spreadsheetml/2006/main" count="1087" uniqueCount="163">
  <si>
    <t>Percentage of men</t>
  </si>
  <si>
    <t>Grade A</t>
  </si>
  <si>
    <t>Grade B</t>
  </si>
  <si>
    <t>Grade C</t>
  </si>
  <si>
    <t>Postdoctoral positions</t>
  </si>
  <si>
    <t>Institution</t>
  </si>
  <si>
    <t>GEOMAR</t>
  </si>
  <si>
    <t>UT-EMI</t>
  </si>
  <si>
    <t>CAU</t>
  </si>
  <si>
    <t>STEM</t>
  </si>
  <si>
    <t>Kiel UAS</t>
  </si>
  <si>
    <t>technical &amp; administrative</t>
  </si>
  <si>
    <t xml:space="preserve">Faculty of Mathematics and Natural Science (STEM) </t>
  </si>
  <si>
    <t xml:space="preserve">Future Ocean (FO) </t>
  </si>
  <si>
    <t>Whole Institution (Kiel UAS)</t>
  </si>
  <si>
    <t>Unit 1 (Faculty of Mechanical Engineering)</t>
  </si>
  <si>
    <t>Unit 2 (Faculty of Computer Science &amp; Electrical 
Engeneering)</t>
  </si>
  <si>
    <t>Type</t>
  </si>
  <si>
    <t>Number of employees</t>
  </si>
  <si>
    <t>Number of women</t>
  </si>
  <si>
    <t>Number of men</t>
  </si>
  <si>
    <t>Whole Institution (GEOMAR)</t>
  </si>
  <si>
    <t>academic</t>
  </si>
  <si>
    <t>technical</t>
  </si>
  <si>
    <t>administrative</t>
  </si>
  <si>
    <t>Administration</t>
  </si>
  <si>
    <t>Estonian Marine Institute, University of Tartu</t>
  </si>
  <si>
    <t>KU</t>
  </si>
  <si>
    <t xml:space="preserve">Grade A </t>
  </si>
  <si>
    <t>Faculty of Science</t>
  </si>
  <si>
    <t xml:space="preserve">Grade B </t>
  </si>
  <si>
    <t xml:space="preserve">Grade C </t>
  </si>
  <si>
    <t>LU</t>
  </si>
  <si>
    <t>SYKE</t>
  </si>
  <si>
    <t>IOW</t>
  </si>
  <si>
    <t>Unit 1 (Fisheries)</t>
  </si>
  <si>
    <t>Unit 2 (Marine Biology)</t>
  </si>
  <si>
    <t>Unit 3 (Remote Sensing and Marine Optics)</t>
  </si>
  <si>
    <t>Unit 4 (Marine Systems)</t>
  </si>
  <si>
    <t>Unit 2 (Faculty of Marine Technologies and Natural Sciences)</t>
  </si>
  <si>
    <t>Klaipeda University</t>
  </si>
  <si>
    <t>GEOMAR Helmholtz Centre for Ocean Research Kiel</t>
  </si>
  <si>
    <t>Collection date of the data set</t>
  </si>
  <si>
    <t>Kiel University</t>
  </si>
  <si>
    <t>Kiel University of Applied Sciences</t>
  </si>
  <si>
    <t>Lund University</t>
  </si>
  <si>
    <t>Finnish Environment Institute</t>
  </si>
  <si>
    <t>Whole Institution (SYKE)</t>
  </si>
  <si>
    <t>Leibniz Institute for Baltic Sea Research Warnemünde</t>
  </si>
  <si>
    <r>
      <t xml:space="preserve">Grade </t>
    </r>
    <r>
      <rPr>
        <sz val="14"/>
        <color theme="1"/>
        <rFont val="Calibri"/>
        <family val="2"/>
        <scheme val="minor"/>
      </rPr>
      <t>B</t>
    </r>
  </si>
  <si>
    <t>Units 1 and 2</t>
  </si>
  <si>
    <t>Glass Ceiling Index ( Grade C-B)</t>
  </si>
  <si>
    <t>infinite number</t>
  </si>
  <si>
    <t xml:space="preserve">UT-EMI </t>
  </si>
  <si>
    <t>Glass Ceiling Index (GradeB-A )</t>
  </si>
  <si>
    <t>Glass Ceiling Index (She Figures)</t>
  </si>
  <si>
    <t>not available</t>
  </si>
  <si>
    <t>not applicable</t>
  </si>
  <si>
    <t>Name(s) of unit(s)</t>
  </si>
  <si>
    <t>percentage of women working part-time</t>
  </si>
  <si>
    <t>percentage of men working part-time</t>
  </si>
  <si>
    <t>Percentage of women</t>
  </si>
  <si>
    <t>PhD students</t>
  </si>
  <si>
    <t>Units 1 and 3</t>
  </si>
  <si>
    <t>Postdoctorial postions</t>
  </si>
  <si>
    <t>Academic position</t>
  </si>
  <si>
    <t>Gender pay gap (%) based on gross hourly earnings</t>
  </si>
  <si>
    <t>Year</t>
  </si>
  <si>
    <t xml:space="preserve">Institution
</t>
  </si>
  <si>
    <t>Board of Directors (Direktorium)</t>
  </si>
  <si>
    <t>Senate</t>
  </si>
  <si>
    <t>Presidium</t>
  </si>
  <si>
    <t>Committee 4 (Coastal Research and Planning institute (2008-2013) reorganized into Marine Science and Technology Centre (2014), reorganized into Open Access Centre (2015-2017))</t>
  </si>
  <si>
    <t>Faculty board</t>
  </si>
  <si>
    <t>Appointment board at the Faculty of Science</t>
  </si>
  <si>
    <t>proportion of women chief scientists</t>
  </si>
  <si>
    <t>proportion of men chief scientists</t>
  </si>
  <si>
    <t xml:space="preserve">Name of Committee 
</t>
  </si>
  <si>
    <t>Board of Governors</t>
  </si>
  <si>
    <t>Consultatory Board of Directors</t>
  </si>
  <si>
    <t>Executive board of the Future Ocean Excellence Cluster</t>
  </si>
  <si>
    <t>Scientific Advisory Board</t>
  </si>
  <si>
    <t>Convent (computer science and electrical engineering)</t>
  </si>
  <si>
    <t>Convent (mechanical engineering)</t>
  </si>
  <si>
    <t>Council</t>
  </si>
  <si>
    <t>Board of Faculty of Marine Technologies and Natural Sciences</t>
  </si>
  <si>
    <t>SYKE Management group</t>
  </si>
  <si>
    <t>Board of Leaders</t>
  </si>
  <si>
    <t>percentage of women in the committee</t>
  </si>
  <si>
    <r>
      <t xml:space="preserve">total number of </t>
    </r>
    <r>
      <rPr>
        <b/>
        <sz val="14"/>
        <rFont val="Calibri"/>
        <family val="2"/>
        <scheme val="minor"/>
      </rPr>
      <t>open/advertised positions to be fulfilled</t>
    </r>
  </si>
  <si>
    <t>whole instituion</t>
  </si>
  <si>
    <t>faculty of mechanical 
engineering and computer
science &amp; eletrical engineering (F M&amp;CE)</t>
  </si>
  <si>
    <t>F M&amp;CE</t>
  </si>
  <si>
    <t>not calculated</t>
  </si>
  <si>
    <t xml:space="preserve">Note 1: No data is available from UT-EMI. </t>
  </si>
  <si>
    <t>total number of members in the committee</t>
  </si>
  <si>
    <t xml:space="preserve">Name(s) of unit(s) </t>
  </si>
  <si>
    <t>1.1.Scissor diagram for academic staff</t>
  </si>
  <si>
    <t xml:space="preserve">General numbers and research units </t>
  </si>
  <si>
    <t>1.2.Glass Ceiling Index</t>
  </si>
  <si>
    <t>2.1.Gender pay gap</t>
  </si>
  <si>
    <t>2.2. Part-time employment</t>
  </si>
  <si>
    <t>2.3.Sex of the chief scientist on scientific cruises</t>
  </si>
  <si>
    <t>3.Women’s representation in committees</t>
  </si>
  <si>
    <t>4.Percentage of women within the recruitment process</t>
  </si>
  <si>
    <t>proportion of applications from women</t>
  </si>
  <si>
    <t>proportion of women interviewed</t>
  </si>
  <si>
    <t>proportion of women recruited</t>
  </si>
  <si>
    <t>Note 2: For some academic levels in a given year, the proportions are marked as "not calculated" because (i) either no positions were opened or (ii) no women or no men were involved in a given recruitment step.</t>
  </si>
  <si>
    <t>Board of leaders</t>
  </si>
  <si>
    <t>Note: percentages calculated from ≤5 women or men (WposX, MposX) are marked in red</t>
  </si>
  <si>
    <t>Bachelor and Master students</t>
  </si>
  <si>
    <t>Master students</t>
  </si>
  <si>
    <t>Bachelor students</t>
  </si>
  <si>
    <t xml:space="preserve">Whole Institution </t>
  </si>
  <si>
    <t>(Estonian Marine Institute, UT-EMI)</t>
  </si>
  <si>
    <t>Unit 5 (Pärnu department)</t>
  </si>
  <si>
    <t>Whole Institution (CAU)</t>
  </si>
  <si>
    <t>PhD</t>
  </si>
  <si>
    <t>Post-Doc</t>
  </si>
  <si>
    <t xml:space="preserve"> December 2018</t>
  </si>
  <si>
    <t>counts as person heads</t>
  </si>
  <si>
    <t>Whole Institution (KU)</t>
  </si>
  <si>
    <t>N/A</t>
  </si>
  <si>
    <t>Unit 1 (Marine Research Institute)</t>
  </si>
  <si>
    <t>counts as full time equivalent</t>
  </si>
  <si>
    <t>Faculty of Science (LU)</t>
  </si>
  <si>
    <t>June 2019</t>
  </si>
  <si>
    <r>
      <t>Whole Institution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(IOW)</t>
    </r>
  </si>
  <si>
    <t xml:space="preserve">Other academic staff </t>
  </si>
  <si>
    <t>length of cruise</t>
  </si>
  <si>
    <t>any length</t>
  </si>
  <si>
    <t>&lt;3 weeks</t>
  </si>
  <si>
    <t>&gt;3 weeks</t>
  </si>
  <si>
    <t>type of cruise</t>
  </si>
  <si>
    <t>research</t>
  </si>
  <si>
    <t>training</t>
  </si>
  <si>
    <t>Council- University of Tartu</t>
  </si>
  <si>
    <t>Rector's Office- University of Tartu</t>
  </si>
  <si>
    <t>Senate- University of Tartu</t>
  </si>
  <si>
    <t>Council- UT-EMI</t>
  </si>
  <si>
    <t>Board of Marine Research Institute</t>
  </si>
  <si>
    <t>Board of Curators</t>
  </si>
  <si>
    <t xml:space="preserve">total number of scientific cruises organized by the country / institution </t>
  </si>
  <si>
    <t>All German cruises*</t>
  </si>
  <si>
    <t>*on the German research ships Sonne, Merian, Meteor, Poseidon, Alkor, Polarstern, Heincke, EMB</t>
  </si>
  <si>
    <t>average length (in days) of cruises led by women chief scientists</t>
  </si>
  <si>
    <t>average length of cruises led by men chief scientists</t>
  </si>
  <si>
    <t>technical staff</t>
  </si>
  <si>
    <t>administrative staff</t>
  </si>
  <si>
    <t>Note: GPG calculated from the gross hourly earnings of ≤5 women or men employees are marked in red.</t>
  </si>
  <si>
    <t>Note: For some academic levels, the gender pay gap could not be calculated since no women or men are employed at this level.</t>
  </si>
  <si>
    <t>Note: percentages calculated from a total number of ≤5 women or men (Wi, Mi) are marked in red</t>
  </si>
  <si>
    <t>technical &amp; administrative staff</t>
  </si>
  <si>
    <t xml:space="preserve">Note: No data is available from UT-EMI, Kiel UAS and LU as they do not organise scientific cruises. </t>
  </si>
  <si>
    <t>0.50*</t>
  </si>
  <si>
    <t>*one position was cancelled</t>
  </si>
  <si>
    <t>Election of director of Unit 1</t>
  </si>
  <si>
    <t>Election of Lab Heads of Unit 1</t>
  </si>
  <si>
    <t>Postdoctorial positions</t>
  </si>
  <si>
    <t>0.73**</t>
  </si>
  <si>
    <t>** four positions were cancelled</t>
  </si>
  <si>
    <t>Note: GCI calculated from ≤5 women at Grades A or Grade B (WGradeA, WGradeB in the denominator) is marked in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</si>
</sst>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809]dd\ mmmm\ yyyy;@"/>
    <numFmt numFmtId="165" formatCode="0.0%"/>
    <numFmt numFmtId="166" formatCode="0.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sz val="12"/>
      <color indexed="10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000000"/>
      <name val="Tahoma"/>
      <family val="2"/>
    </font>
    <font>
      <sz val="14"/>
      <color rgb="FFC00000"/>
      <name val="Calibri"/>
      <family val="2"/>
      <scheme val="minor"/>
    </font>
    <font>
      <b/>
      <sz val="14"/>
      <color rgb="FF2F4D77"/>
      <name val="Calibri"/>
      <family val="2"/>
      <scheme val="minor"/>
    </font>
    <font>
      <sz val="12"/>
      <color rgb="FF2F4D7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10">
    <xf numFmtId="0" fontId="0" fillId="0" borderId="0" xfId="0"/>
    <xf numFmtId="0" fontId="17" fillId="0" borderId="0" xfId="0" applyFont="1"/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5" borderId="0" xfId="0" applyFill="1"/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center" vertical="top"/>
    </xf>
    <xf numFmtId="9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0" fillId="4" borderId="0" xfId="0" applyFill="1" applyBorder="1"/>
    <xf numFmtId="0" fontId="4" fillId="5" borderId="0" xfId="0" applyFont="1" applyFill="1"/>
    <xf numFmtId="0" fontId="4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>
      <alignment horizontal="left" vertical="top" wrapText="1"/>
    </xf>
    <xf numFmtId="9" fontId="5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4" fillId="6" borderId="0" xfId="0" applyFont="1" applyFill="1" applyAlignment="1">
      <alignment vertical="top"/>
    </xf>
    <xf numFmtId="0" fontId="5" fillId="6" borderId="0" xfId="0" applyFont="1" applyFill="1" applyBorder="1" applyAlignment="1" applyProtection="1">
      <alignment horizontal="left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9" fontId="5" fillId="6" borderId="0" xfId="0" applyNumberFormat="1" applyFont="1" applyFill="1" applyBorder="1" applyAlignment="1" applyProtection="1">
      <alignment horizontal="center" vertical="top"/>
    </xf>
    <xf numFmtId="0" fontId="0" fillId="6" borderId="0" xfId="0" applyFill="1"/>
    <xf numFmtId="0" fontId="11" fillId="0" borderId="0" xfId="0" applyFont="1" applyBorder="1" applyAlignment="1" applyProtection="1">
      <alignment horizontal="center" vertical="top"/>
      <protection locked="0"/>
    </xf>
    <xf numFmtId="0" fontId="10" fillId="8" borderId="0" xfId="0" applyFont="1" applyFill="1" applyBorder="1" applyAlignment="1">
      <alignment horizontal="left" vertical="top"/>
    </xf>
    <xf numFmtId="0" fontId="0" fillId="8" borderId="0" xfId="0" applyFill="1" applyBorder="1"/>
    <xf numFmtId="0" fontId="11" fillId="0" borderId="0" xfId="0" applyFont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left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9" borderId="0" xfId="0" applyFont="1" applyFill="1" applyBorder="1" applyAlignment="1" applyProtection="1">
      <alignment horizontal="left" vertical="top"/>
      <protection locked="0"/>
    </xf>
    <xf numFmtId="0" fontId="0" fillId="7" borderId="0" xfId="0" applyFill="1"/>
    <xf numFmtId="0" fontId="10" fillId="7" borderId="0" xfId="0" applyFont="1" applyFill="1"/>
    <xf numFmtId="0" fontId="11" fillId="0" borderId="0" xfId="0" applyFont="1" applyProtection="1">
      <protection locked="0"/>
    </xf>
    <xf numFmtId="0" fontId="0" fillId="9" borderId="0" xfId="0" applyFill="1"/>
    <xf numFmtId="0" fontId="0" fillId="9" borderId="0" xfId="0" applyFill="1" applyBorder="1"/>
    <xf numFmtId="0" fontId="0" fillId="5" borderId="0" xfId="0" applyFill="1" applyBorder="1"/>
    <xf numFmtId="0" fontId="5" fillId="0" borderId="0" xfId="0" applyFont="1" applyAlignment="1">
      <alignment horizontal="center" vertical="top"/>
    </xf>
    <xf numFmtId="0" fontId="5" fillId="8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center" vertical="top"/>
    </xf>
    <xf numFmtId="9" fontId="5" fillId="8" borderId="0" xfId="0" applyNumberFormat="1" applyFont="1" applyFill="1" applyBorder="1" applyAlignment="1">
      <alignment horizontal="center" vertical="top"/>
    </xf>
    <xf numFmtId="2" fontId="5" fillId="8" borderId="0" xfId="0" applyNumberFormat="1" applyFont="1" applyFill="1" applyBorder="1" applyAlignment="1">
      <alignment horizontal="center" vertical="top"/>
    </xf>
    <xf numFmtId="0" fontId="4" fillId="9" borderId="0" xfId="0" applyFont="1" applyFill="1" applyBorder="1"/>
    <xf numFmtId="1" fontId="5" fillId="5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" fontId="5" fillId="8" borderId="0" xfId="0" applyNumberFormat="1" applyFont="1" applyFill="1" applyBorder="1" applyAlignment="1">
      <alignment horizontal="center" vertical="top"/>
    </xf>
    <xf numFmtId="0" fontId="0" fillId="8" borderId="0" xfId="0" applyFill="1"/>
    <xf numFmtId="9" fontId="5" fillId="7" borderId="0" xfId="0" applyNumberFormat="1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left" vertical="top"/>
      <protection locked="0"/>
    </xf>
    <xf numFmtId="0" fontId="5" fillId="7" borderId="0" xfId="0" applyFont="1" applyFill="1" applyBorder="1" applyAlignment="1" applyProtection="1">
      <alignment horizontal="center" vertical="top"/>
      <protection locked="0"/>
    </xf>
    <xf numFmtId="9" fontId="5" fillId="9" borderId="0" xfId="0" applyNumberFormat="1" applyFont="1" applyFill="1" applyBorder="1" applyAlignment="1" applyProtection="1">
      <alignment horizontal="center" vertical="top"/>
    </xf>
    <xf numFmtId="0" fontId="5" fillId="9" borderId="0" xfId="0" applyFont="1" applyFill="1" applyBorder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vertical="top"/>
    </xf>
    <xf numFmtId="0" fontId="4" fillId="5" borderId="0" xfId="0" applyFont="1" applyFill="1" applyBorder="1"/>
    <xf numFmtId="0" fontId="4" fillId="4" borderId="0" xfId="0" applyFont="1" applyFill="1" applyBorder="1"/>
    <xf numFmtId="0" fontId="0" fillId="2" borderId="0" xfId="0" applyFill="1" applyBorder="1"/>
    <xf numFmtId="1" fontId="5" fillId="2" borderId="0" xfId="0" applyNumberFormat="1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/>
    <xf numFmtId="0" fontId="0" fillId="6" borderId="0" xfId="0" applyFill="1" applyBorder="1"/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4" fillId="8" borderId="0" xfId="0" applyFont="1" applyFill="1"/>
    <xf numFmtId="0" fontId="4" fillId="7" borderId="0" xfId="0" applyFont="1" applyFill="1" applyAlignment="1">
      <alignment vertical="top"/>
    </xf>
    <xf numFmtId="0" fontId="4" fillId="9" borderId="0" xfId="0" applyFont="1" applyFill="1"/>
    <xf numFmtId="0" fontId="5" fillId="9" borderId="0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center" vertical="top"/>
    </xf>
    <xf numFmtId="0" fontId="4" fillId="3" borderId="0" xfId="0" applyFont="1" applyFill="1" applyBorder="1"/>
    <xf numFmtId="0" fontId="0" fillId="3" borderId="0" xfId="0" applyFill="1" applyBorder="1"/>
    <xf numFmtId="0" fontId="5" fillId="10" borderId="0" xfId="0" applyFont="1" applyFill="1" applyAlignment="1">
      <alignment horizontal="center" vertical="top"/>
    </xf>
    <xf numFmtId="0" fontId="0" fillId="3" borderId="0" xfId="0" applyFill="1"/>
    <xf numFmtId="9" fontId="5" fillId="3" borderId="0" xfId="0" applyNumberFormat="1" applyFont="1" applyFill="1" applyBorder="1" applyAlignment="1">
      <alignment horizontal="center" vertical="top"/>
    </xf>
    <xf numFmtId="0" fontId="4" fillId="8" borderId="0" xfId="0" applyFont="1" applyFill="1" applyBorder="1"/>
    <xf numFmtId="0" fontId="4" fillId="0" borderId="0" xfId="0" applyFont="1" applyAlignment="1">
      <alignment horizontal="center" vertical="top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2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9" fontId="6" fillId="4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/>
    <xf numFmtId="0" fontId="0" fillId="0" borderId="0" xfId="0" applyFill="1"/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6" fillId="8" borderId="0" xfId="0" applyNumberFormat="1" applyFont="1" applyFill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 applyProtection="1">
      <alignment horizontal="left" vertical="top"/>
      <protection locked="0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>
      <alignment horizontal="center" vertical="top"/>
    </xf>
    <xf numFmtId="9" fontId="4" fillId="3" borderId="0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6" fillId="10" borderId="0" xfId="0" applyFont="1" applyFill="1" applyAlignment="1">
      <alignment vertical="top"/>
    </xf>
    <xf numFmtId="2" fontId="5" fillId="9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2" fontId="5" fillId="7" borderId="0" xfId="0" applyNumberFormat="1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center" vertical="top"/>
    </xf>
    <xf numFmtId="2" fontId="5" fillId="4" borderId="0" xfId="0" applyNumberFormat="1" applyFont="1" applyFill="1" applyBorder="1" applyAlignment="1" applyProtection="1">
      <alignment horizontal="center" vertical="top"/>
    </xf>
    <xf numFmtId="2" fontId="5" fillId="6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Fill="1" applyBorder="1"/>
    <xf numFmtId="0" fontId="1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7" fillId="0" borderId="0" xfId="0" applyFont="1" applyFill="1"/>
    <xf numFmtId="0" fontId="18" fillId="0" borderId="0" xfId="0" applyFont="1" applyBorder="1" applyAlignment="1">
      <alignment horizontal="left" vertical="top"/>
    </xf>
    <xf numFmtId="9" fontId="19" fillId="4" borderId="0" xfId="0" applyNumberFormat="1" applyFont="1" applyFill="1" applyBorder="1" applyAlignment="1" applyProtection="1">
      <alignment horizontal="center" vertical="top"/>
    </xf>
    <xf numFmtId="9" fontId="19" fillId="2" borderId="0" xfId="0" applyNumberFormat="1" applyFont="1" applyFill="1" applyBorder="1" applyAlignment="1" applyProtection="1">
      <alignment horizontal="center" vertical="top"/>
    </xf>
    <xf numFmtId="9" fontId="19" fillId="6" borderId="0" xfId="0" applyNumberFormat="1" applyFont="1" applyFill="1" applyBorder="1" applyAlignment="1" applyProtection="1">
      <alignment horizontal="center" vertical="top"/>
    </xf>
    <xf numFmtId="0" fontId="5" fillId="5" borderId="0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2" borderId="0" xfId="0" applyFont="1" applyFill="1" applyBorder="1"/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NumberFormat="1" applyFont="1" applyFill="1" applyBorder="1" applyAlignment="1" applyProtection="1">
      <alignment horizontal="center" vertical="top"/>
      <protection locked="0"/>
    </xf>
    <xf numFmtId="0" fontId="6" fillId="6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7" borderId="0" xfId="0" applyFont="1" applyFill="1" applyBorder="1"/>
    <xf numFmtId="0" fontId="5" fillId="7" borderId="0" xfId="0" applyNumberFormat="1" applyFont="1" applyFill="1" applyBorder="1" applyAlignment="1" applyProtection="1">
      <alignment horizontal="center" vertical="top"/>
      <protection locked="0"/>
    </xf>
    <xf numFmtId="0" fontId="0" fillId="7" borderId="0" xfId="0" applyFill="1" applyBorder="1"/>
    <xf numFmtId="0" fontId="0" fillId="0" borderId="0" xfId="0" applyAlignment="1">
      <alignment horizontal="left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3" borderId="0" xfId="0" applyNumberFormat="1" applyFont="1" applyFill="1" applyBorder="1" applyAlignment="1">
      <alignment horizontal="center" vertical="top"/>
    </xf>
    <xf numFmtId="0" fontId="5" fillId="4" borderId="0" xfId="0" applyNumberFormat="1" applyFont="1" applyFill="1" applyBorder="1" applyAlignment="1" applyProtection="1">
      <alignment horizontal="center" vertical="top"/>
      <protection locked="0"/>
    </xf>
    <xf numFmtId="9" fontId="5" fillId="4" borderId="0" xfId="0" applyNumberFormat="1" applyFont="1" applyFill="1" applyBorder="1" applyAlignment="1" applyProtection="1">
      <alignment horizontal="center" vertical="top"/>
    </xf>
    <xf numFmtId="9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9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5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 applyAlignment="1" applyProtection="1">
      <alignment horizontal="center" vertical="top"/>
      <protection locked="0"/>
    </xf>
    <xf numFmtId="0" fontId="4" fillId="8" borderId="0" xfId="0" applyFont="1" applyFill="1" applyBorder="1" applyAlignment="1">
      <alignment horizontal="left" vertical="top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5" fillId="9" borderId="0" xfId="0" applyFont="1" applyFill="1" applyBorder="1" applyAlignment="1" applyProtection="1">
      <alignment horizontal="center" vertical="top" wrapText="1"/>
      <protection locked="0"/>
    </xf>
    <xf numFmtId="1" fontId="5" fillId="9" borderId="0" xfId="0" applyNumberFormat="1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14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5" fillId="6" borderId="0" xfId="0" applyFont="1" applyFill="1" applyBorder="1" applyAlignment="1" applyProtection="1">
      <alignment horizontal="center" vertical="top"/>
    </xf>
    <xf numFmtId="0" fontId="5" fillId="6" borderId="0" xfId="0" applyFont="1" applyFill="1" applyBorder="1" applyProtection="1">
      <protection locked="0"/>
    </xf>
    <xf numFmtId="0" fontId="14" fillId="8" borderId="0" xfId="0" applyFont="1" applyFill="1" applyBorder="1"/>
    <xf numFmtId="0" fontId="5" fillId="8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vertical="top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0" fontId="14" fillId="9" borderId="0" xfId="0" applyFont="1" applyFill="1" applyBorder="1"/>
    <xf numFmtId="0" fontId="14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9" borderId="0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>
      <alignment vertical="top"/>
    </xf>
    <xf numFmtId="0" fontId="14" fillId="5" borderId="0" xfId="0" applyFont="1" applyFill="1" applyBorder="1"/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0" fontId="14" fillId="6" borderId="0" xfId="0" applyFont="1" applyFill="1"/>
    <xf numFmtId="0" fontId="5" fillId="6" borderId="0" xfId="0" applyFont="1" applyFill="1" applyBorder="1" applyAlignment="1" applyProtection="1">
      <alignment horizontal="center" vertical="top" wrapText="1"/>
      <protection locked="0"/>
    </xf>
    <xf numFmtId="9" fontId="5" fillId="6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4" fillId="7" borderId="0" xfId="0" applyFont="1" applyFill="1" applyBorder="1"/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0" fontId="6" fillId="9" borderId="0" xfId="0" applyFont="1" applyFill="1" applyBorder="1" applyAlignment="1">
      <alignment horizontal="center" vertical="top"/>
    </xf>
    <xf numFmtId="0" fontId="21" fillId="0" borderId="0" xfId="0" applyFont="1" applyProtection="1">
      <protection locked="0"/>
    </xf>
    <xf numFmtId="0" fontId="4" fillId="0" borderId="0" xfId="0" applyFont="1" applyAlignment="1">
      <alignment vertical="top"/>
    </xf>
    <xf numFmtId="1" fontId="5" fillId="9" borderId="0" xfId="0" applyNumberFormat="1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4" fillId="0" borderId="0" xfId="9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9" fontId="5" fillId="3" borderId="0" xfId="0" applyNumberFormat="1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8" borderId="0" xfId="0" applyFont="1" applyFill="1" applyBorder="1" applyAlignment="1">
      <alignment horizontal="left" vertical="top"/>
    </xf>
    <xf numFmtId="0" fontId="5" fillId="0" borderId="0" xfId="0" applyFont="1" applyBorder="1" applyAlignment="1" applyProtection="1">
      <alignment horizontal="center" vertical="top"/>
      <protection locked="0"/>
    </xf>
    <xf numFmtId="9" fontId="5" fillId="0" borderId="0" xfId="0" applyNumberFormat="1" applyFont="1" applyFill="1" applyBorder="1" applyAlignment="1" applyProtection="1">
      <alignment horizontal="center" vertical="top"/>
      <protection locked="0"/>
    </xf>
    <xf numFmtId="164" fontId="6" fillId="3" borderId="0" xfId="0" applyNumberFormat="1" applyFont="1" applyFill="1" applyAlignment="1">
      <alignment horizontal="left"/>
    </xf>
    <xf numFmtId="164" fontId="6" fillId="4" borderId="0" xfId="0" applyNumberFormat="1" applyFont="1" applyFill="1" applyAlignment="1">
      <alignment horizontal="left"/>
    </xf>
    <xf numFmtId="0" fontId="0" fillId="4" borderId="0" xfId="0" applyFill="1" applyBorder="1" applyAlignment="1">
      <alignment horizontal="left"/>
    </xf>
    <xf numFmtId="0" fontId="5" fillId="4" borderId="0" xfId="0" applyFont="1" applyFill="1" applyBorder="1" applyAlignment="1" applyProtection="1">
      <alignment horizontal="center" vertical="top"/>
      <protection locked="0"/>
    </xf>
    <xf numFmtId="164" fontId="6" fillId="2" borderId="0" xfId="0" applyNumberFormat="1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4" fontId="6" fillId="8" borderId="0" xfId="0" applyNumberFormat="1" applyFont="1" applyFill="1" applyAlignment="1">
      <alignment horizontal="left"/>
    </xf>
    <xf numFmtId="0" fontId="5" fillId="8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Alignment="1">
      <alignment horizontal="left"/>
    </xf>
    <xf numFmtId="0" fontId="5" fillId="8" borderId="0" xfId="0" applyFont="1" applyFill="1" applyBorder="1" applyAlignment="1" applyProtection="1">
      <alignment horizontal="center" vertical="top"/>
      <protection locked="0"/>
    </xf>
    <xf numFmtId="0" fontId="5" fillId="8" borderId="2" xfId="0" applyFont="1" applyFill="1" applyBorder="1" applyAlignment="1" applyProtection="1">
      <alignment horizontal="left" vertical="top"/>
      <protection locked="0"/>
    </xf>
    <xf numFmtId="0" fontId="0" fillId="8" borderId="2" xfId="0" applyFill="1" applyBorder="1" applyAlignment="1">
      <alignment horizontal="left"/>
    </xf>
    <xf numFmtId="0" fontId="5" fillId="8" borderId="2" xfId="0" applyFont="1" applyFill="1" applyBorder="1" applyAlignment="1" applyProtection="1">
      <alignment horizontal="center" vertical="top"/>
      <protection locked="0"/>
    </xf>
    <xf numFmtId="0" fontId="0" fillId="8" borderId="0" xfId="0" applyFill="1" applyAlignment="1">
      <alignment horizontal="left"/>
    </xf>
    <xf numFmtId="164" fontId="6" fillId="7" borderId="0" xfId="0" applyNumberFormat="1" applyFont="1" applyFill="1" applyAlignment="1">
      <alignment horizontal="left"/>
    </xf>
    <xf numFmtId="0" fontId="0" fillId="7" borderId="0" xfId="0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/>
    </xf>
    <xf numFmtId="9" fontId="5" fillId="3" borderId="0" xfId="0" applyNumberFormat="1" applyFont="1" applyFill="1" applyBorder="1" applyAlignment="1" applyProtection="1">
      <alignment horizontal="center" vertical="top"/>
      <protection locked="0"/>
    </xf>
    <xf numFmtId="9" fontId="19" fillId="3" borderId="0" xfId="0" applyNumberFormat="1" applyFont="1" applyFill="1" applyBorder="1" applyAlignment="1" applyProtection="1">
      <alignment horizontal="center" vertical="top"/>
      <protection locked="0"/>
    </xf>
    <xf numFmtId="165" fontId="5" fillId="4" borderId="0" xfId="0" applyNumberFormat="1" applyFont="1" applyFill="1" applyBorder="1" applyAlignment="1" applyProtection="1">
      <alignment horizontal="center" vertical="top"/>
    </xf>
    <xf numFmtId="9" fontId="19" fillId="6" borderId="0" xfId="0" applyNumberFormat="1" applyFont="1" applyFill="1" applyBorder="1" applyAlignment="1" applyProtection="1">
      <alignment horizontal="center" vertical="top"/>
      <protection locked="0"/>
    </xf>
    <xf numFmtId="9" fontId="5" fillId="8" borderId="0" xfId="0" applyNumberFormat="1" applyFont="1" applyFill="1" applyBorder="1" applyAlignment="1" applyProtection="1">
      <alignment horizontal="center" vertical="top"/>
    </xf>
    <xf numFmtId="9" fontId="19" fillId="8" borderId="0" xfId="0" applyNumberFormat="1" applyFont="1" applyFill="1" applyBorder="1" applyAlignment="1" applyProtection="1">
      <alignment horizontal="center" vertical="top"/>
    </xf>
    <xf numFmtId="9" fontId="5" fillId="9" borderId="0" xfId="0" applyNumberFormat="1" applyFont="1" applyFill="1" applyBorder="1" applyAlignment="1">
      <alignment horizontal="center" vertical="top"/>
    </xf>
    <xf numFmtId="9" fontId="19" fillId="3" borderId="0" xfId="0" applyNumberFormat="1" applyFont="1" applyFill="1" applyBorder="1" applyAlignment="1" applyProtection="1">
      <alignment horizontal="center" vertical="top"/>
    </xf>
    <xf numFmtId="0" fontId="5" fillId="8" borderId="0" xfId="0" applyFont="1" applyFill="1" applyBorder="1" applyAlignment="1">
      <alignment horizontal="center" vertical="top" wrapText="1"/>
    </xf>
    <xf numFmtId="9" fontId="5" fillId="2" borderId="0" xfId="0" applyNumberFormat="1" applyFont="1" applyFill="1" applyBorder="1" applyAlignment="1">
      <alignment horizontal="center" vertical="top"/>
    </xf>
    <xf numFmtId="0" fontId="14" fillId="4" borderId="0" xfId="0" applyFont="1" applyFill="1" applyAlignment="1">
      <alignment vertical="top"/>
    </xf>
    <xf numFmtId="0" fontId="0" fillId="5" borderId="0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14" fillId="6" borderId="0" xfId="0" applyFont="1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14" fillId="8" borderId="0" xfId="0" applyFont="1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14" fillId="9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5" fillId="8" borderId="0" xfId="0" applyFont="1" applyFill="1" applyBorder="1" applyAlignment="1">
      <alignment horizontal="center" vertical="top" wrapText="1"/>
    </xf>
    <xf numFmtId="2" fontId="5" fillId="6" borderId="0" xfId="0" applyNumberFormat="1" applyFont="1" applyFill="1" applyAlignment="1">
      <alignment horizontal="center" vertical="top"/>
    </xf>
    <xf numFmtId="2" fontId="5" fillId="5" borderId="0" xfId="0" applyNumberFormat="1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2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2" fontId="5" fillId="8" borderId="0" xfId="0" applyNumberFormat="1" applyFont="1" applyFill="1" applyAlignment="1">
      <alignment horizontal="center" vertical="top"/>
    </xf>
    <xf numFmtId="2" fontId="5" fillId="7" borderId="0" xfId="0" applyNumberFormat="1" applyFont="1" applyFill="1" applyAlignment="1">
      <alignment horizontal="center" vertical="top"/>
    </xf>
    <xf numFmtId="2" fontId="5" fillId="9" borderId="0" xfId="0" applyNumberFormat="1" applyFont="1" applyFill="1" applyAlignment="1">
      <alignment horizontal="center" vertical="top"/>
    </xf>
    <xf numFmtId="2" fontId="5" fillId="3" borderId="0" xfId="0" applyNumberFormat="1" applyFont="1" applyFill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1" fontId="5" fillId="4" borderId="0" xfId="0" applyNumberFormat="1" applyFont="1" applyFill="1" applyBorder="1" applyAlignment="1">
      <alignment horizontal="center" vertical="top"/>
    </xf>
    <xf numFmtId="9" fontId="5" fillId="4" borderId="0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left" vertical="top"/>
    </xf>
    <xf numFmtId="0" fontId="4" fillId="0" borderId="0" xfId="9" applyFont="1" applyFill="1" applyBorder="1" applyAlignment="1">
      <alignment horizontal="center" vertical="top" wrapText="1"/>
    </xf>
    <xf numFmtId="166" fontId="12" fillId="4" borderId="0" xfId="0" applyNumberFormat="1" applyFont="1" applyFill="1" applyBorder="1" applyAlignment="1">
      <alignment horizontal="center" vertical="top" wrapText="1"/>
    </xf>
    <xf numFmtId="1" fontId="5" fillId="5" borderId="0" xfId="0" applyNumberFormat="1" applyFont="1" applyFill="1" applyBorder="1" applyAlignment="1" applyProtection="1">
      <alignment horizontal="left" vertical="top"/>
      <protection locked="0"/>
    </xf>
    <xf numFmtId="1" fontId="5" fillId="4" borderId="0" xfId="0" applyNumberFormat="1" applyFont="1" applyFill="1" applyBorder="1" applyAlignment="1" applyProtection="1">
      <alignment horizontal="left" vertical="top"/>
      <protection locked="0"/>
    </xf>
    <xf numFmtId="9" fontId="19" fillId="5" borderId="0" xfId="0" applyNumberFormat="1" applyFont="1" applyFill="1" applyBorder="1" applyAlignment="1">
      <alignment horizontal="center" vertical="top"/>
    </xf>
    <xf numFmtId="9" fontId="19" fillId="4" borderId="0" xfId="0" applyNumberFormat="1" applyFont="1" applyFill="1" applyBorder="1" applyAlignment="1">
      <alignment horizontal="center" vertical="top"/>
    </xf>
    <xf numFmtId="9" fontId="22" fillId="4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9" fontId="19" fillId="8" borderId="0" xfId="0" applyNumberFormat="1" applyFont="1" applyFill="1" applyBorder="1" applyAlignment="1">
      <alignment horizontal="center" vertical="top"/>
    </xf>
    <xf numFmtId="9" fontId="22" fillId="8" borderId="0" xfId="0" applyNumberFormat="1" applyFont="1" applyFill="1" applyBorder="1" applyAlignment="1" applyProtection="1">
      <alignment horizontal="center" vertical="top"/>
    </xf>
    <xf numFmtId="9" fontId="19" fillId="3" borderId="0" xfId="0" applyNumberFormat="1" applyFont="1" applyFill="1" applyBorder="1" applyAlignment="1">
      <alignment horizontal="center" vertical="top"/>
    </xf>
    <xf numFmtId="2" fontId="19" fillId="3" borderId="0" xfId="0" applyNumberFormat="1" applyFont="1" applyFill="1" applyBorder="1" applyAlignment="1">
      <alignment horizontal="center" vertical="top"/>
    </xf>
    <xf numFmtId="9" fontId="5" fillId="5" borderId="0" xfId="0" applyNumberFormat="1" applyFont="1" applyFill="1" applyBorder="1" applyAlignment="1" applyProtection="1">
      <alignment horizontal="center" vertical="top"/>
    </xf>
    <xf numFmtId="9" fontId="19" fillId="5" borderId="0" xfId="0" applyNumberFormat="1" applyFont="1" applyFill="1" applyBorder="1" applyAlignment="1" applyProtection="1">
      <alignment horizontal="center" vertical="top"/>
    </xf>
    <xf numFmtId="2" fontId="22" fillId="5" borderId="0" xfId="0" applyNumberFormat="1" applyFont="1" applyFill="1" applyAlignment="1">
      <alignment horizontal="center" vertical="top"/>
    </xf>
    <xf numFmtId="2" fontId="22" fillId="6" borderId="0" xfId="0" applyNumberFormat="1" applyFont="1" applyFill="1" applyAlignment="1">
      <alignment horizontal="center" vertical="top"/>
    </xf>
    <xf numFmtId="2" fontId="22" fillId="7" borderId="0" xfId="0" applyNumberFormat="1" applyFont="1" applyFill="1" applyAlignment="1">
      <alignment horizontal="center" vertical="top"/>
    </xf>
    <xf numFmtId="2" fontId="22" fillId="9" borderId="0" xfId="0" applyNumberFormat="1" applyFont="1" applyFill="1" applyAlignment="1">
      <alignment horizontal="center" vertical="top"/>
    </xf>
    <xf numFmtId="2" fontId="22" fillId="3" borderId="0" xfId="0" applyNumberFormat="1" applyFont="1" applyFill="1" applyAlignment="1">
      <alignment horizontal="center" vertical="top"/>
    </xf>
    <xf numFmtId="2" fontId="5" fillId="6" borderId="0" xfId="0" applyNumberFormat="1" applyFont="1" applyFill="1" applyBorder="1" applyAlignment="1" applyProtection="1">
      <alignment horizontal="center" vertical="top"/>
      <protection locked="0"/>
    </xf>
    <xf numFmtId="1" fontId="5" fillId="8" borderId="0" xfId="0" applyNumberFormat="1" applyFont="1" applyFill="1" applyBorder="1" applyAlignment="1" applyProtection="1">
      <alignment horizontal="left" vertical="top"/>
      <protection locked="0"/>
    </xf>
    <xf numFmtId="0" fontId="5" fillId="8" borderId="0" xfId="0" applyFont="1" applyFill="1" applyBorder="1" applyAlignment="1" applyProtection="1">
      <alignment horizontal="center" vertical="top" wrapText="1"/>
      <protection locked="0"/>
    </xf>
    <xf numFmtId="0" fontId="5" fillId="10" borderId="0" xfId="0" applyFont="1" applyFill="1" applyBorder="1" applyAlignment="1" applyProtection="1">
      <alignment horizontal="center" vertical="top" wrapText="1"/>
      <protection locked="0"/>
    </xf>
    <xf numFmtId="1" fontId="5" fillId="7" borderId="0" xfId="0" applyNumberFormat="1" applyFont="1" applyFill="1" applyBorder="1" applyAlignment="1" applyProtection="1">
      <alignment horizontal="left" vertical="top"/>
      <protection locked="0"/>
    </xf>
    <xf numFmtId="1" fontId="5" fillId="9" borderId="0" xfId="0" applyNumberFormat="1" applyFont="1" applyFill="1" applyBorder="1" applyAlignment="1" applyProtection="1">
      <alignment horizontal="left" vertical="top"/>
      <protection locked="0"/>
    </xf>
    <xf numFmtId="0" fontId="4" fillId="8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2" fontId="5" fillId="8" borderId="0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</cellXfs>
  <cellStyles count="14">
    <cellStyle name="Currency 2" xfId="8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10" builtinId="8" hidden="1"/>
    <cellStyle name="Hyperlink" xfId="12" builtinId="8" hidden="1"/>
    <cellStyle name="Normal" xfId="0" builtinId="0"/>
    <cellStyle name="Standard 2" xfId="7" xr:uid="{00000000-0005-0000-0000-00000C000000}"/>
    <cellStyle name="Standard 2 2" xfId="9" xr:uid="{00000000-0005-0000-0000-00000D000000}"/>
  </cellStyles>
  <dxfs count="0"/>
  <tableStyles count="0" defaultTableStyle="TableStyleMedium9" defaultPivotStyle="PivotStyleMedium4"/>
  <colors>
    <mruColors>
      <color rgb="FF2F4D77"/>
      <color rgb="FF326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workbookViewId="0">
      <pane ySplit="2" topLeftCell="A84" activePane="bottomLeft" state="frozen"/>
      <selection pane="bottomLeft" sqref="A1:F96"/>
    </sheetView>
  </sheetViews>
  <sheetFormatPr baseColWidth="10" defaultRowHeight="16" x14ac:dyDescent="0.2"/>
  <cols>
    <col min="1" max="1" width="54.1640625" style="88" customWidth="1"/>
    <col min="2" max="2" width="20" style="88" customWidth="1"/>
    <col min="3" max="3" width="17.5" style="88" customWidth="1"/>
    <col min="4" max="9" width="24.1640625" style="88" customWidth="1"/>
    <col min="10" max="16384" width="10.83203125" style="88"/>
  </cols>
  <sheetData>
    <row r="1" spans="1:6" ht="23" customHeight="1" x14ac:dyDescent="0.2">
      <c r="A1" s="9" t="s">
        <v>98</v>
      </c>
    </row>
    <row r="2" spans="1:6" ht="40" x14ac:dyDescent="0.2">
      <c r="A2" s="13" t="s">
        <v>5</v>
      </c>
      <c r="B2" s="106" t="s">
        <v>42</v>
      </c>
      <c r="C2" s="9" t="s">
        <v>17</v>
      </c>
      <c r="D2" s="10" t="s">
        <v>18</v>
      </c>
      <c r="E2" s="11" t="s">
        <v>19</v>
      </c>
      <c r="F2" s="11" t="s">
        <v>20</v>
      </c>
    </row>
    <row r="3" spans="1:6" ht="19" x14ac:dyDescent="0.25">
      <c r="A3" s="99" t="s">
        <v>41</v>
      </c>
      <c r="B3" s="213">
        <v>43646</v>
      </c>
      <c r="C3" s="99"/>
      <c r="D3" s="113"/>
      <c r="E3" s="114"/>
      <c r="F3" s="114"/>
    </row>
    <row r="4" spans="1:6" ht="19" x14ac:dyDescent="0.2">
      <c r="A4" s="5" t="s">
        <v>21</v>
      </c>
      <c r="B4" s="5"/>
      <c r="C4" s="5" t="s">
        <v>22</v>
      </c>
      <c r="D4" s="168">
        <v>310</v>
      </c>
      <c r="E4" s="168">
        <v>133</v>
      </c>
      <c r="F4" s="168">
        <v>177</v>
      </c>
    </row>
    <row r="5" spans="1:6" ht="19" x14ac:dyDescent="0.2">
      <c r="A5" s="83"/>
      <c r="B5" s="83"/>
      <c r="C5" s="5" t="s">
        <v>23</v>
      </c>
      <c r="D5" s="168">
        <v>145</v>
      </c>
      <c r="E5" s="168">
        <v>53</v>
      </c>
      <c r="F5" s="168">
        <v>92</v>
      </c>
    </row>
    <row r="6" spans="1:6" ht="19" x14ac:dyDescent="0.2">
      <c r="A6" s="5"/>
      <c r="B6" s="5"/>
      <c r="C6" s="5" t="s">
        <v>24</v>
      </c>
      <c r="D6" s="168">
        <v>174</v>
      </c>
      <c r="E6" s="168">
        <v>116</v>
      </c>
      <c r="F6" s="168">
        <v>58</v>
      </c>
    </row>
    <row r="7" spans="1:6" x14ac:dyDescent="0.2">
      <c r="A7" s="12"/>
      <c r="B7" s="12"/>
      <c r="C7" s="12"/>
      <c r="D7" s="12"/>
      <c r="E7" s="12"/>
      <c r="F7" s="12"/>
    </row>
    <row r="8" spans="1:6" ht="19" x14ac:dyDescent="0.25">
      <c r="A8" s="111" t="s">
        <v>26</v>
      </c>
      <c r="B8" s="214">
        <v>43617</v>
      </c>
      <c r="C8" s="22"/>
      <c r="D8" s="22"/>
      <c r="E8" s="22"/>
      <c r="F8" s="22"/>
    </row>
    <row r="9" spans="1:6" ht="19" x14ac:dyDescent="0.2">
      <c r="A9" s="7" t="s">
        <v>114</v>
      </c>
      <c r="B9" s="215"/>
      <c r="C9" s="7" t="s">
        <v>22</v>
      </c>
      <c r="D9" s="216">
        <v>42</v>
      </c>
      <c r="E9" s="216">
        <v>15</v>
      </c>
      <c r="F9" s="216">
        <v>27</v>
      </c>
    </row>
    <row r="10" spans="1:6" ht="19" x14ac:dyDescent="0.2">
      <c r="A10" s="7" t="s">
        <v>115</v>
      </c>
      <c r="B10" s="215"/>
      <c r="C10" s="7" t="s">
        <v>23</v>
      </c>
      <c r="D10" s="216">
        <v>48</v>
      </c>
      <c r="E10" s="216">
        <v>23</v>
      </c>
      <c r="F10" s="216">
        <v>25</v>
      </c>
    </row>
    <row r="11" spans="1:6" ht="19" x14ac:dyDescent="0.2">
      <c r="A11" s="7"/>
      <c r="B11" s="215"/>
      <c r="C11" s="7" t="s">
        <v>24</v>
      </c>
      <c r="D11" s="216">
        <v>5</v>
      </c>
      <c r="E11" s="216">
        <v>4</v>
      </c>
      <c r="F11" s="216">
        <v>1</v>
      </c>
    </row>
    <row r="12" spans="1:6" ht="19" x14ac:dyDescent="0.2">
      <c r="A12" s="7"/>
      <c r="B12" s="215"/>
      <c r="C12" s="7"/>
      <c r="D12" s="216"/>
      <c r="E12" s="216"/>
      <c r="F12" s="216"/>
    </row>
    <row r="13" spans="1:6" ht="19" x14ac:dyDescent="0.2">
      <c r="A13" s="7" t="s">
        <v>35</v>
      </c>
      <c r="B13" s="215"/>
      <c r="C13" s="7" t="s">
        <v>22</v>
      </c>
      <c r="D13" s="216">
        <v>17</v>
      </c>
      <c r="E13" s="216">
        <v>3</v>
      </c>
      <c r="F13" s="216">
        <v>14</v>
      </c>
    </row>
    <row r="14" spans="1:6" ht="19" x14ac:dyDescent="0.2">
      <c r="A14" s="7"/>
      <c r="B14" s="215"/>
      <c r="C14" s="7" t="s">
        <v>23</v>
      </c>
      <c r="D14" s="216">
        <v>24</v>
      </c>
      <c r="E14" s="216">
        <v>8</v>
      </c>
      <c r="F14" s="216">
        <v>16</v>
      </c>
    </row>
    <row r="15" spans="1:6" ht="19" x14ac:dyDescent="0.2">
      <c r="A15" s="7"/>
      <c r="B15" s="215"/>
      <c r="C15" s="7" t="s">
        <v>24</v>
      </c>
      <c r="D15" s="216">
        <v>0</v>
      </c>
      <c r="E15" s="216">
        <v>0</v>
      </c>
      <c r="F15" s="216">
        <v>0</v>
      </c>
    </row>
    <row r="16" spans="1:6" ht="19" x14ac:dyDescent="0.2">
      <c r="A16" s="7"/>
      <c r="B16" s="215"/>
      <c r="C16" s="7"/>
      <c r="D16" s="216"/>
      <c r="E16" s="216"/>
      <c r="F16" s="216"/>
    </row>
    <row r="17" spans="1:6" ht="19" x14ac:dyDescent="0.2">
      <c r="A17" s="7" t="s">
        <v>36</v>
      </c>
      <c r="B17" s="215"/>
      <c r="C17" s="7" t="s">
        <v>22</v>
      </c>
      <c r="D17" s="216">
        <v>10</v>
      </c>
      <c r="E17" s="216">
        <v>6</v>
      </c>
      <c r="F17" s="216">
        <v>4</v>
      </c>
    </row>
    <row r="18" spans="1:6" ht="19" x14ac:dyDescent="0.2">
      <c r="A18" s="7"/>
      <c r="B18" s="215"/>
      <c r="C18" s="7" t="s">
        <v>23</v>
      </c>
      <c r="D18" s="216">
        <v>15</v>
      </c>
      <c r="E18" s="216">
        <v>9</v>
      </c>
      <c r="F18" s="216">
        <v>6</v>
      </c>
    </row>
    <row r="19" spans="1:6" ht="19" x14ac:dyDescent="0.2">
      <c r="A19" s="7"/>
      <c r="B19" s="215"/>
      <c r="C19" s="7" t="s">
        <v>24</v>
      </c>
      <c r="D19" s="216">
        <v>0</v>
      </c>
      <c r="E19" s="216">
        <v>0</v>
      </c>
      <c r="F19" s="216">
        <v>0</v>
      </c>
    </row>
    <row r="20" spans="1:6" ht="19" x14ac:dyDescent="0.2">
      <c r="A20" s="7"/>
      <c r="B20" s="215"/>
      <c r="C20" s="7"/>
      <c r="D20" s="216"/>
      <c r="E20" s="216"/>
      <c r="F20" s="216"/>
    </row>
    <row r="21" spans="1:6" ht="19" x14ac:dyDescent="0.2">
      <c r="A21" s="7" t="s">
        <v>37</v>
      </c>
      <c r="B21" s="215"/>
      <c r="C21" s="7" t="s">
        <v>22</v>
      </c>
      <c r="D21" s="216">
        <v>5</v>
      </c>
      <c r="E21" s="216">
        <v>4</v>
      </c>
      <c r="F21" s="216">
        <v>1</v>
      </c>
    </row>
    <row r="22" spans="1:6" ht="19" x14ac:dyDescent="0.2">
      <c r="A22" s="7"/>
      <c r="B22" s="215"/>
      <c r="C22" s="7" t="s">
        <v>23</v>
      </c>
      <c r="D22" s="216">
        <v>1</v>
      </c>
      <c r="E22" s="216">
        <v>1</v>
      </c>
      <c r="F22" s="216">
        <v>0</v>
      </c>
    </row>
    <row r="23" spans="1:6" ht="19" x14ac:dyDescent="0.2">
      <c r="A23" s="7"/>
      <c r="B23" s="215"/>
      <c r="C23" s="7" t="s">
        <v>24</v>
      </c>
      <c r="D23" s="216">
        <v>0</v>
      </c>
      <c r="E23" s="216">
        <v>0</v>
      </c>
      <c r="F23" s="216">
        <v>0</v>
      </c>
    </row>
    <row r="24" spans="1:6" ht="19" x14ac:dyDescent="0.2">
      <c r="A24" s="7"/>
      <c r="B24" s="215"/>
      <c r="C24" s="7"/>
      <c r="D24" s="216"/>
      <c r="E24" s="216"/>
      <c r="F24" s="216"/>
    </row>
    <row r="25" spans="1:6" ht="19" x14ac:dyDescent="0.2">
      <c r="A25" s="7" t="s">
        <v>38</v>
      </c>
      <c r="B25" s="215"/>
      <c r="C25" s="7" t="s">
        <v>22</v>
      </c>
      <c r="D25" s="216">
        <v>9</v>
      </c>
      <c r="E25" s="216">
        <v>2</v>
      </c>
      <c r="F25" s="216">
        <v>7</v>
      </c>
    </row>
    <row r="26" spans="1:6" ht="19" x14ac:dyDescent="0.2">
      <c r="A26" s="7"/>
      <c r="B26" s="215"/>
      <c r="C26" s="7" t="s">
        <v>23</v>
      </c>
      <c r="D26" s="216">
        <v>5</v>
      </c>
      <c r="E26" s="216">
        <v>4</v>
      </c>
      <c r="F26" s="216">
        <v>1</v>
      </c>
    </row>
    <row r="27" spans="1:6" ht="19" x14ac:dyDescent="0.2">
      <c r="A27" s="7"/>
      <c r="B27" s="215"/>
      <c r="C27" s="7" t="s">
        <v>24</v>
      </c>
      <c r="D27" s="216">
        <v>0</v>
      </c>
      <c r="E27" s="216">
        <v>0</v>
      </c>
      <c r="F27" s="216">
        <v>0</v>
      </c>
    </row>
    <row r="28" spans="1:6" ht="19" x14ac:dyDescent="0.2">
      <c r="A28" s="7"/>
      <c r="B28" s="215"/>
      <c r="C28" s="7"/>
      <c r="D28" s="216"/>
      <c r="E28" s="216"/>
      <c r="F28" s="216"/>
    </row>
    <row r="29" spans="1:6" ht="19" x14ac:dyDescent="0.2">
      <c r="A29" s="7" t="s">
        <v>116</v>
      </c>
      <c r="B29" s="215"/>
      <c r="C29" s="7" t="s">
        <v>22</v>
      </c>
      <c r="D29" s="216">
        <v>0</v>
      </c>
      <c r="E29" s="216">
        <v>0</v>
      </c>
      <c r="F29" s="216">
        <v>0</v>
      </c>
    </row>
    <row r="30" spans="1:6" ht="19" x14ac:dyDescent="0.2">
      <c r="A30" s="7"/>
      <c r="B30" s="215"/>
      <c r="C30" s="7" t="s">
        <v>23</v>
      </c>
      <c r="D30" s="216">
        <v>3</v>
      </c>
      <c r="E30" s="216">
        <v>1</v>
      </c>
      <c r="F30" s="216">
        <v>2</v>
      </c>
    </row>
    <row r="31" spans="1:6" ht="19" x14ac:dyDescent="0.2">
      <c r="A31" s="7"/>
      <c r="B31" s="215"/>
      <c r="C31" s="7" t="s">
        <v>24</v>
      </c>
      <c r="D31" s="216">
        <v>0</v>
      </c>
      <c r="E31" s="216">
        <v>0</v>
      </c>
      <c r="F31" s="216">
        <v>0</v>
      </c>
    </row>
    <row r="32" spans="1:6" ht="19" x14ac:dyDescent="0.2">
      <c r="A32" s="7"/>
      <c r="B32" s="215"/>
      <c r="C32" s="7"/>
      <c r="D32" s="216"/>
      <c r="E32" s="216"/>
      <c r="F32" s="216"/>
    </row>
    <row r="33" spans="1:6" ht="19" x14ac:dyDescent="0.2">
      <c r="A33" s="7" t="s">
        <v>25</v>
      </c>
      <c r="B33" s="215"/>
      <c r="C33" s="7"/>
      <c r="D33" s="216">
        <v>6</v>
      </c>
      <c r="E33" s="216">
        <v>4</v>
      </c>
      <c r="F33" s="216">
        <v>2</v>
      </c>
    </row>
    <row r="34" spans="1:6" ht="19" x14ac:dyDescent="0.2">
      <c r="A34" s="3"/>
      <c r="B34" s="3"/>
      <c r="C34" s="3"/>
      <c r="D34" s="4"/>
      <c r="E34" s="4"/>
      <c r="F34" s="4"/>
    </row>
    <row r="35" spans="1:6" ht="19" x14ac:dyDescent="0.25">
      <c r="A35" s="105" t="s">
        <v>43</v>
      </c>
      <c r="B35" s="217">
        <v>43525</v>
      </c>
      <c r="C35" s="26"/>
      <c r="D35" s="123"/>
      <c r="E35" s="123"/>
      <c r="F35" s="123"/>
    </row>
    <row r="36" spans="1:6" ht="19" x14ac:dyDescent="0.2">
      <c r="A36" s="26" t="s">
        <v>117</v>
      </c>
      <c r="B36" s="218"/>
      <c r="C36" s="26" t="s">
        <v>22</v>
      </c>
      <c r="D36" s="123">
        <v>2314</v>
      </c>
      <c r="E36" s="123">
        <v>906</v>
      </c>
      <c r="F36" s="123">
        <v>1408</v>
      </c>
    </row>
    <row r="37" spans="1:6" ht="40" x14ac:dyDescent="0.2">
      <c r="A37" s="26"/>
      <c r="B37" s="218"/>
      <c r="C37" s="281" t="s">
        <v>11</v>
      </c>
      <c r="D37" s="123">
        <v>1493</v>
      </c>
      <c r="E37" s="123">
        <v>950</v>
      </c>
      <c r="F37" s="123">
        <v>543</v>
      </c>
    </row>
    <row r="38" spans="1:6" ht="19" x14ac:dyDescent="0.2">
      <c r="A38" s="26"/>
      <c r="B38" s="218"/>
      <c r="C38" s="26"/>
      <c r="D38" s="123"/>
      <c r="E38" s="123"/>
      <c r="F38" s="123"/>
    </row>
    <row r="39" spans="1:6" ht="20" x14ac:dyDescent="0.2">
      <c r="A39" s="27" t="s">
        <v>12</v>
      </c>
      <c r="B39" s="218"/>
      <c r="C39" s="26" t="s">
        <v>22</v>
      </c>
      <c r="D39" s="123">
        <v>822</v>
      </c>
      <c r="E39" s="123">
        <v>282</v>
      </c>
      <c r="F39" s="123">
        <v>540</v>
      </c>
    </row>
    <row r="40" spans="1:6" ht="40" x14ac:dyDescent="0.2">
      <c r="A40" s="26"/>
      <c r="B40" s="218"/>
      <c r="C40" s="281" t="s">
        <v>11</v>
      </c>
      <c r="D40" s="123">
        <v>450</v>
      </c>
      <c r="E40" s="123">
        <v>242</v>
      </c>
      <c r="F40" s="123">
        <v>208</v>
      </c>
    </row>
    <row r="41" spans="1:6" ht="19" x14ac:dyDescent="0.2">
      <c r="A41" s="26"/>
      <c r="B41" s="218"/>
      <c r="C41" s="26"/>
      <c r="D41" s="123"/>
      <c r="E41" s="123"/>
      <c r="F41" s="123"/>
    </row>
    <row r="42" spans="1:6" ht="19" x14ac:dyDescent="0.2">
      <c r="A42" s="56" t="s">
        <v>13</v>
      </c>
      <c r="B42" s="218"/>
      <c r="C42" s="26" t="s">
        <v>22</v>
      </c>
      <c r="D42" s="123">
        <v>70</v>
      </c>
      <c r="E42" s="123">
        <v>38</v>
      </c>
      <c r="F42" s="123">
        <v>32</v>
      </c>
    </row>
    <row r="43" spans="1:6" ht="19" x14ac:dyDescent="0.2">
      <c r="A43" s="56"/>
      <c r="B43" s="218"/>
      <c r="C43" s="26" t="s">
        <v>118</v>
      </c>
      <c r="D43" s="123">
        <v>8</v>
      </c>
      <c r="E43" s="123">
        <v>7</v>
      </c>
      <c r="F43" s="123">
        <v>1</v>
      </c>
    </row>
    <row r="44" spans="1:6" ht="19" x14ac:dyDescent="0.2">
      <c r="A44" s="26"/>
      <c r="B44" s="218"/>
      <c r="C44" s="26" t="s">
        <v>119</v>
      </c>
      <c r="D44" s="123">
        <v>62</v>
      </c>
      <c r="E44" s="123">
        <v>31</v>
      </c>
      <c r="F44" s="123">
        <v>31</v>
      </c>
    </row>
    <row r="46" spans="1:6" ht="19" x14ac:dyDescent="0.25">
      <c r="A46" s="112" t="s">
        <v>44</v>
      </c>
      <c r="B46" s="219" t="s">
        <v>120</v>
      </c>
      <c r="C46" s="34"/>
      <c r="D46" s="34"/>
      <c r="E46" s="34"/>
      <c r="F46" s="34"/>
    </row>
    <row r="47" spans="1:6" ht="19" x14ac:dyDescent="0.2">
      <c r="A47" s="31" t="s">
        <v>14</v>
      </c>
      <c r="B47" s="220"/>
      <c r="C47" s="31" t="s">
        <v>22</v>
      </c>
      <c r="D47" s="32">
        <v>222</v>
      </c>
      <c r="E47" s="32">
        <v>70</v>
      </c>
      <c r="F47" s="32">
        <v>152</v>
      </c>
    </row>
    <row r="48" spans="1:6" ht="40" x14ac:dyDescent="0.2">
      <c r="A48" s="31"/>
      <c r="B48" s="220"/>
      <c r="C48" s="87" t="s">
        <v>11</v>
      </c>
      <c r="D48" s="32">
        <v>245</v>
      </c>
      <c r="E48" s="32">
        <v>138</v>
      </c>
      <c r="F48" s="32">
        <v>107</v>
      </c>
    </row>
    <row r="49" spans="1:10" ht="19" x14ac:dyDescent="0.2">
      <c r="A49" s="31"/>
      <c r="B49" s="220"/>
      <c r="C49" s="31"/>
      <c r="D49" s="32"/>
      <c r="E49" s="32"/>
      <c r="F49" s="32"/>
    </row>
    <row r="50" spans="1:10" ht="19" x14ac:dyDescent="0.2">
      <c r="A50" s="31" t="s">
        <v>15</v>
      </c>
      <c r="B50" s="220"/>
      <c r="C50" s="31" t="s">
        <v>22</v>
      </c>
      <c r="D50" s="32">
        <v>44</v>
      </c>
      <c r="E50" s="32">
        <v>6</v>
      </c>
      <c r="F50" s="32">
        <v>38</v>
      </c>
    </row>
    <row r="51" spans="1:10" ht="40" x14ac:dyDescent="0.2">
      <c r="A51" s="31"/>
      <c r="B51" s="220"/>
      <c r="C51" s="87" t="s">
        <v>11</v>
      </c>
      <c r="D51" s="32">
        <v>37</v>
      </c>
      <c r="E51" s="32">
        <v>15</v>
      </c>
      <c r="F51" s="32">
        <v>22</v>
      </c>
    </row>
    <row r="52" spans="1:10" ht="19" x14ac:dyDescent="0.2">
      <c r="A52" s="31"/>
      <c r="B52" s="220"/>
      <c r="C52" s="31"/>
      <c r="D52" s="32"/>
      <c r="E52" s="32"/>
      <c r="F52" s="32"/>
    </row>
    <row r="53" spans="1:10" ht="40" x14ac:dyDescent="0.2">
      <c r="A53" s="87" t="s">
        <v>16</v>
      </c>
      <c r="B53" s="220"/>
      <c r="C53" s="31" t="s">
        <v>22</v>
      </c>
      <c r="D53" s="32">
        <v>36</v>
      </c>
      <c r="E53" s="32">
        <v>5</v>
      </c>
      <c r="F53" s="32">
        <v>31</v>
      </c>
    </row>
    <row r="54" spans="1:10" ht="40" x14ac:dyDescent="0.2">
      <c r="A54" s="31"/>
      <c r="B54" s="220"/>
      <c r="C54" s="87" t="s">
        <v>11</v>
      </c>
      <c r="D54" s="32">
        <v>30</v>
      </c>
      <c r="E54" s="32">
        <v>7</v>
      </c>
      <c r="F54" s="32">
        <v>23</v>
      </c>
    </row>
    <row r="56" spans="1:10" ht="19" x14ac:dyDescent="0.25">
      <c r="A56" s="85" t="s">
        <v>40</v>
      </c>
      <c r="B56" s="221">
        <v>43424</v>
      </c>
      <c r="C56" s="37"/>
      <c r="D56" s="299" t="s">
        <v>121</v>
      </c>
      <c r="E56" s="299"/>
      <c r="F56" s="299"/>
      <c r="G56" s="48"/>
      <c r="H56" s="48"/>
      <c r="I56" s="48"/>
      <c r="J56" s="48"/>
    </row>
    <row r="57" spans="1:10" ht="18" customHeight="1" x14ac:dyDescent="0.2">
      <c r="A57" s="222" t="s">
        <v>122</v>
      </c>
      <c r="B57" s="223"/>
      <c r="C57" s="222" t="s">
        <v>22</v>
      </c>
      <c r="D57" s="224">
        <f>+E57+F57</f>
        <v>505</v>
      </c>
      <c r="E57" s="224">
        <v>263</v>
      </c>
      <c r="F57" s="224">
        <v>242</v>
      </c>
      <c r="G57" s="100"/>
      <c r="H57" s="101"/>
      <c r="I57" s="103"/>
      <c r="J57" s="48"/>
    </row>
    <row r="58" spans="1:10" ht="19" x14ac:dyDescent="0.2">
      <c r="A58" s="222"/>
      <c r="B58" s="223"/>
      <c r="C58" s="222" t="s">
        <v>23</v>
      </c>
      <c r="D58" s="224">
        <f>54+60+82+23+90+5</f>
        <v>314</v>
      </c>
      <c r="E58" s="224" t="s">
        <v>123</v>
      </c>
      <c r="F58" s="224" t="s">
        <v>123</v>
      </c>
      <c r="G58" s="102"/>
      <c r="H58" s="101"/>
      <c r="I58" s="103"/>
      <c r="J58" s="48"/>
    </row>
    <row r="59" spans="1:10" ht="19" x14ac:dyDescent="0.2">
      <c r="A59" s="222"/>
      <c r="B59" s="223"/>
      <c r="C59" s="222" t="s">
        <v>24</v>
      </c>
      <c r="D59" s="224">
        <f>25+39+8</f>
        <v>72</v>
      </c>
      <c r="E59" s="224" t="s">
        <v>123</v>
      </c>
      <c r="F59" s="224" t="s">
        <v>123</v>
      </c>
      <c r="G59" s="102"/>
      <c r="H59" s="101"/>
      <c r="I59" s="48"/>
      <c r="J59" s="48"/>
    </row>
    <row r="60" spans="1:10" ht="19" x14ac:dyDescent="0.2">
      <c r="A60" s="222"/>
      <c r="B60" s="223"/>
      <c r="C60" s="222"/>
      <c r="D60" s="224"/>
      <c r="E60" s="224"/>
      <c r="F60" s="224"/>
      <c r="G60" s="103"/>
      <c r="H60" s="48"/>
      <c r="I60" s="48"/>
      <c r="J60" s="48"/>
    </row>
    <row r="61" spans="1:10" ht="18.75" customHeight="1" x14ac:dyDescent="0.2">
      <c r="A61" s="222" t="s">
        <v>124</v>
      </c>
      <c r="B61" s="223"/>
      <c r="C61" s="222" t="s">
        <v>22</v>
      </c>
      <c r="D61" s="224">
        <f>+E61+F61</f>
        <v>89</v>
      </c>
      <c r="E61" s="224">
        <f>1+10+15+4</f>
        <v>30</v>
      </c>
      <c r="F61" s="224">
        <f>12+10+33+4</f>
        <v>59</v>
      </c>
      <c r="G61" s="107"/>
      <c r="H61" s="104"/>
      <c r="I61" s="73"/>
      <c r="J61" s="48"/>
    </row>
    <row r="62" spans="1:10" ht="18.75" customHeight="1" x14ac:dyDescent="0.2">
      <c r="A62" s="222"/>
      <c r="B62" s="223"/>
      <c r="C62" s="222" t="s">
        <v>23</v>
      </c>
      <c r="D62" s="224">
        <f t="shared" ref="D62:D63" si="0">+E62+F62</f>
        <v>56</v>
      </c>
      <c r="E62" s="224">
        <v>12</v>
      </c>
      <c r="F62" s="224">
        <v>44</v>
      </c>
      <c r="G62" s="91"/>
      <c r="H62" s="9"/>
      <c r="I62" s="9"/>
      <c r="J62" s="9"/>
    </row>
    <row r="63" spans="1:10" ht="18.75" customHeight="1" x14ac:dyDescent="0.2">
      <c r="A63" s="222"/>
      <c r="B63" s="223"/>
      <c r="C63" s="222" t="s">
        <v>24</v>
      </c>
      <c r="D63" s="224">
        <f t="shared" si="0"/>
        <v>9</v>
      </c>
      <c r="E63" s="224">
        <v>9</v>
      </c>
      <c r="F63" s="224">
        <v>0</v>
      </c>
      <c r="G63" s="91"/>
      <c r="H63" s="9"/>
      <c r="I63" s="9"/>
      <c r="J63" s="9"/>
    </row>
    <row r="64" spans="1:10" ht="18.75" customHeight="1" x14ac:dyDescent="0.2">
      <c r="A64" s="222"/>
      <c r="B64" s="223"/>
      <c r="C64" s="222"/>
      <c r="D64" s="224"/>
      <c r="E64" s="224"/>
      <c r="F64" s="224"/>
      <c r="G64" s="91"/>
      <c r="H64" s="9"/>
      <c r="I64" s="9"/>
      <c r="J64" s="9"/>
    </row>
    <row r="65" spans="1:10" ht="18.75" customHeight="1" x14ac:dyDescent="0.2">
      <c r="A65" s="222" t="s">
        <v>39</v>
      </c>
      <c r="B65" s="223"/>
      <c r="C65" s="222" t="s">
        <v>22</v>
      </c>
      <c r="D65" s="224">
        <f>+E65+F65</f>
        <v>98</v>
      </c>
      <c r="E65" s="224">
        <f>6+13+21+1</f>
        <v>41</v>
      </c>
      <c r="F65" s="224">
        <f>11+14+28+4</f>
        <v>57</v>
      </c>
      <c r="G65" s="9"/>
      <c r="H65" s="9"/>
      <c r="I65" s="9"/>
      <c r="J65" s="9"/>
    </row>
    <row r="66" spans="1:10" ht="18.75" customHeight="1" x14ac:dyDescent="0.2">
      <c r="A66" s="222"/>
      <c r="B66" s="223"/>
      <c r="C66" s="222" t="s">
        <v>23</v>
      </c>
      <c r="D66" s="224">
        <f t="shared" ref="D66:D67" si="1">+E66+F66</f>
        <v>19</v>
      </c>
      <c r="E66" s="224">
        <v>10</v>
      </c>
      <c r="F66" s="224">
        <v>9</v>
      </c>
      <c r="G66" s="9"/>
      <c r="H66" s="9"/>
      <c r="I66" s="9"/>
      <c r="J66" s="9"/>
    </row>
    <row r="67" spans="1:10" ht="18.75" customHeight="1" x14ac:dyDescent="0.2">
      <c r="A67" s="225"/>
      <c r="B67" s="226"/>
      <c r="C67" s="225" t="s">
        <v>24</v>
      </c>
      <c r="D67" s="227">
        <f t="shared" si="1"/>
        <v>4</v>
      </c>
      <c r="E67" s="227">
        <v>4</v>
      </c>
      <c r="F67" s="227">
        <v>0</v>
      </c>
      <c r="G67" s="9"/>
      <c r="H67" s="9"/>
      <c r="I67" s="9"/>
      <c r="J67" s="9"/>
    </row>
    <row r="68" spans="1:10" ht="18.75" customHeight="1" x14ac:dyDescent="0.25">
      <c r="A68" s="58"/>
      <c r="B68" s="228"/>
      <c r="C68" s="58"/>
      <c r="D68" s="299" t="s">
        <v>125</v>
      </c>
      <c r="E68" s="299"/>
      <c r="F68" s="299"/>
      <c r="G68" s="9"/>
      <c r="H68" s="9"/>
      <c r="I68" s="9"/>
      <c r="J68" s="9"/>
    </row>
    <row r="69" spans="1:10" ht="18.75" customHeight="1" x14ac:dyDescent="0.2">
      <c r="A69" s="222" t="s">
        <v>122</v>
      </c>
      <c r="B69" s="228"/>
      <c r="C69" s="222" t="s">
        <v>22</v>
      </c>
      <c r="D69" s="57">
        <f>217.25+135.54</f>
        <v>352.78999999999996</v>
      </c>
      <c r="E69" s="50" t="s">
        <v>123</v>
      </c>
      <c r="F69" s="50" t="s">
        <v>123</v>
      </c>
      <c r="G69" s="86"/>
      <c r="H69" s="86"/>
      <c r="I69" s="86"/>
      <c r="J69" s="86"/>
    </row>
    <row r="70" spans="1:10" ht="18.75" customHeight="1" x14ac:dyDescent="0.2">
      <c r="A70" s="222"/>
      <c r="B70" s="228"/>
      <c r="C70" s="222" t="s">
        <v>23</v>
      </c>
      <c r="D70" s="57">
        <f>107.45+97.11+100.78</f>
        <v>305.34000000000003</v>
      </c>
      <c r="E70" s="50" t="s">
        <v>123</v>
      </c>
      <c r="F70" s="50" t="s">
        <v>123</v>
      </c>
      <c r="G70" s="72"/>
      <c r="H70" s="104"/>
      <c r="I70" s="73"/>
      <c r="J70" s="48"/>
    </row>
    <row r="71" spans="1:10" ht="18.75" customHeight="1" x14ac:dyDescent="0.2">
      <c r="A71" s="222"/>
      <c r="B71" s="228"/>
      <c r="C71" s="222" t="s">
        <v>24</v>
      </c>
      <c r="D71" s="57">
        <f>26.5+57.4</f>
        <v>83.9</v>
      </c>
      <c r="E71" s="50" t="s">
        <v>123</v>
      </c>
      <c r="F71" s="50" t="s">
        <v>123</v>
      </c>
      <c r="G71" s="9"/>
      <c r="H71" s="9"/>
      <c r="I71" s="9"/>
      <c r="J71" s="9"/>
    </row>
    <row r="72" spans="1:10" ht="18.75" customHeight="1" x14ac:dyDescent="0.2">
      <c r="A72" s="222"/>
      <c r="B72" s="228"/>
      <c r="C72" s="222"/>
      <c r="D72" s="57"/>
      <c r="E72" s="50"/>
      <c r="F72" s="50"/>
      <c r="G72" s="9"/>
      <c r="H72" s="9"/>
      <c r="I72" s="9"/>
      <c r="J72" s="9"/>
    </row>
    <row r="73" spans="1:10" ht="18.75" customHeight="1" x14ac:dyDescent="0.2">
      <c r="A73" s="222" t="s">
        <v>124</v>
      </c>
      <c r="B73" s="228"/>
      <c r="C73" s="222" t="s">
        <v>22</v>
      </c>
      <c r="D73" s="57">
        <f>+E73+F73</f>
        <v>82.13</v>
      </c>
      <c r="E73" s="57">
        <f>1.78+10.13+13.16+2.68</f>
        <v>27.75</v>
      </c>
      <c r="F73" s="57">
        <f>9.46+8.92+32.29+3.71</f>
        <v>54.38</v>
      </c>
      <c r="G73" s="106"/>
      <c r="H73" s="106"/>
      <c r="I73" s="106"/>
      <c r="J73" s="106"/>
    </row>
    <row r="74" spans="1:10" ht="18.75" customHeight="1" x14ac:dyDescent="0.2">
      <c r="A74" s="222"/>
      <c r="B74" s="228"/>
      <c r="C74" s="222" t="s">
        <v>23</v>
      </c>
      <c r="D74" s="57">
        <f t="shared" ref="D74:D75" si="2">+E74+F74</f>
        <v>47.71</v>
      </c>
      <c r="E74" s="57">
        <v>7.46</v>
      </c>
      <c r="F74" s="57">
        <v>40.25</v>
      </c>
      <c r="G74" s="106"/>
      <c r="H74" s="106"/>
      <c r="I74" s="106"/>
      <c r="J74" s="106"/>
    </row>
    <row r="75" spans="1:10" ht="18.75" customHeight="1" x14ac:dyDescent="0.2">
      <c r="A75" s="222"/>
      <c r="B75" s="228"/>
      <c r="C75" s="222" t="s">
        <v>24</v>
      </c>
      <c r="D75" s="57">
        <f t="shared" si="2"/>
        <v>13.28</v>
      </c>
      <c r="E75" s="57">
        <v>13.28</v>
      </c>
      <c r="F75" s="57">
        <v>0</v>
      </c>
      <c r="G75" s="106"/>
      <c r="H75" s="106"/>
      <c r="I75" s="106"/>
      <c r="J75" s="106"/>
    </row>
    <row r="76" spans="1:10" ht="18.75" customHeight="1" x14ac:dyDescent="0.2">
      <c r="A76" s="222"/>
      <c r="B76" s="228"/>
      <c r="C76" s="222"/>
      <c r="D76" s="57"/>
      <c r="E76" s="57"/>
      <c r="F76" s="57"/>
      <c r="G76" s="106"/>
      <c r="H76" s="106"/>
      <c r="I76" s="106"/>
      <c r="J76" s="106"/>
    </row>
    <row r="77" spans="1:10" ht="18.75" customHeight="1" x14ac:dyDescent="0.2">
      <c r="A77" s="222" t="s">
        <v>39</v>
      </c>
      <c r="B77" s="228"/>
      <c r="C77" s="222" t="s">
        <v>22</v>
      </c>
      <c r="D77" s="108">
        <f>+E77+F77</f>
        <v>60.69</v>
      </c>
      <c r="E77" s="108">
        <f>4.8+10.93+10.21+0.22</f>
        <v>26.16</v>
      </c>
      <c r="F77" s="108">
        <f>9.26+11.01+13.35+0.91</f>
        <v>34.529999999999994</v>
      </c>
      <c r="G77" s="106"/>
      <c r="H77" s="106"/>
      <c r="I77" s="106"/>
      <c r="J77" s="106"/>
    </row>
    <row r="78" spans="1:10" ht="18.75" customHeight="1" x14ac:dyDescent="0.2">
      <c r="A78" s="222"/>
      <c r="B78" s="228"/>
      <c r="C78" s="222" t="s">
        <v>23</v>
      </c>
      <c r="D78" s="108">
        <f t="shared" ref="D78:D79" si="3">+E78+F78</f>
        <v>14.24</v>
      </c>
      <c r="E78" s="57">
        <v>9.75</v>
      </c>
      <c r="F78" s="57">
        <v>4.49</v>
      </c>
      <c r="G78" s="106"/>
      <c r="H78" s="106"/>
      <c r="I78" s="106"/>
      <c r="J78" s="106"/>
    </row>
    <row r="79" spans="1:10" ht="18.75" customHeight="1" x14ac:dyDescent="0.2">
      <c r="A79" s="222"/>
      <c r="B79" s="228"/>
      <c r="C79" s="222" t="s">
        <v>24</v>
      </c>
      <c r="D79" s="108">
        <f t="shared" si="3"/>
        <v>4</v>
      </c>
      <c r="E79" s="57">
        <v>4</v>
      </c>
      <c r="F79" s="57">
        <v>0</v>
      </c>
      <c r="G79" s="106"/>
      <c r="H79" s="106"/>
      <c r="I79" s="106"/>
      <c r="J79" s="106"/>
    </row>
    <row r="80" spans="1:10" ht="18.75" customHeight="1" x14ac:dyDescent="0.2">
      <c r="A80" s="37"/>
      <c r="B80" s="37"/>
      <c r="C80" s="49"/>
      <c r="D80" s="57"/>
      <c r="E80" s="57"/>
      <c r="F80" s="57"/>
      <c r="G80" s="106"/>
      <c r="H80" s="106"/>
      <c r="I80" s="106"/>
      <c r="J80" s="106"/>
    </row>
    <row r="81" spans="1:10" ht="18.75" customHeight="1" x14ac:dyDescent="0.2">
      <c r="A81" s="37"/>
      <c r="B81" s="37"/>
      <c r="C81" s="49"/>
      <c r="D81" s="57"/>
      <c r="E81" s="57"/>
      <c r="F81" s="57"/>
      <c r="G81" s="106"/>
      <c r="H81" s="106"/>
      <c r="I81" s="106"/>
      <c r="J81" s="106"/>
    </row>
    <row r="82" spans="1:10" ht="19" x14ac:dyDescent="0.2">
      <c r="C82" s="48"/>
      <c r="D82" s="48"/>
      <c r="E82" s="48"/>
      <c r="F82" s="106"/>
      <c r="G82" s="106"/>
      <c r="H82" s="106"/>
      <c r="I82" s="106"/>
    </row>
    <row r="83" spans="1:10" ht="19" x14ac:dyDescent="0.25">
      <c r="A83" s="143" t="s">
        <v>45</v>
      </c>
      <c r="B83" s="229">
        <v>43555</v>
      </c>
      <c r="C83" s="145"/>
      <c r="D83" s="300"/>
      <c r="E83" s="300"/>
      <c r="F83" s="300"/>
      <c r="G83" s="3"/>
      <c r="H83" s="106"/>
      <c r="I83" s="106"/>
    </row>
    <row r="84" spans="1:10" ht="19" x14ac:dyDescent="0.2">
      <c r="A84" s="60" t="s">
        <v>126</v>
      </c>
      <c r="B84" s="230"/>
      <c r="C84" s="60" t="s">
        <v>22</v>
      </c>
      <c r="D84" s="61">
        <v>794</v>
      </c>
      <c r="E84" s="61">
        <v>280</v>
      </c>
      <c r="F84" s="61">
        <v>514</v>
      </c>
      <c r="G84" s="90"/>
      <c r="H84" s="20"/>
      <c r="J84" s="20"/>
    </row>
    <row r="85" spans="1:10" ht="19" x14ac:dyDescent="0.2">
      <c r="A85" s="60"/>
      <c r="B85" s="230"/>
      <c r="C85" s="60" t="s">
        <v>23</v>
      </c>
      <c r="D85" s="61">
        <v>92</v>
      </c>
      <c r="E85" s="61">
        <v>40</v>
      </c>
      <c r="F85" s="61">
        <v>52</v>
      </c>
      <c r="G85" s="90"/>
      <c r="H85" s="20"/>
      <c r="J85" s="20"/>
    </row>
    <row r="86" spans="1:10" ht="19" x14ac:dyDescent="0.2">
      <c r="A86" s="60"/>
      <c r="B86" s="230"/>
      <c r="C86" s="60" t="s">
        <v>24</v>
      </c>
      <c r="D86" s="61">
        <v>144</v>
      </c>
      <c r="E86" s="61">
        <v>101</v>
      </c>
      <c r="F86" s="61">
        <v>43</v>
      </c>
      <c r="G86" s="90"/>
      <c r="H86" s="20"/>
      <c r="J86" s="20"/>
    </row>
    <row r="88" spans="1:10" ht="19" x14ac:dyDescent="0.25">
      <c r="A88" s="53" t="s">
        <v>46</v>
      </c>
      <c r="B88" s="231" t="s">
        <v>127</v>
      </c>
      <c r="C88" s="46"/>
      <c r="D88" s="46"/>
      <c r="E88" s="46"/>
      <c r="F88" s="46"/>
    </row>
    <row r="89" spans="1:10" ht="19" x14ac:dyDescent="0.2">
      <c r="A89" s="63" t="s">
        <v>47</v>
      </c>
      <c r="B89" s="232"/>
      <c r="C89" s="63" t="s">
        <v>22</v>
      </c>
      <c r="D89" s="64">
        <v>439</v>
      </c>
      <c r="E89" s="64">
        <v>210</v>
      </c>
      <c r="F89" s="64">
        <v>229</v>
      </c>
    </row>
    <row r="90" spans="1:10" ht="19" x14ac:dyDescent="0.2">
      <c r="A90" s="63"/>
      <c r="B90" s="232"/>
      <c r="C90" s="63" t="s">
        <v>23</v>
      </c>
      <c r="D90" s="64">
        <v>62</v>
      </c>
      <c r="E90" s="64">
        <v>45</v>
      </c>
      <c r="F90" s="64">
        <v>17</v>
      </c>
    </row>
    <row r="91" spans="1:10" ht="19" x14ac:dyDescent="0.2">
      <c r="A91" s="63"/>
      <c r="B91" s="232"/>
      <c r="C91" s="63" t="s">
        <v>24</v>
      </c>
      <c r="D91" s="64">
        <v>71</v>
      </c>
      <c r="E91" s="64">
        <v>59</v>
      </c>
      <c r="F91" s="64">
        <v>12</v>
      </c>
    </row>
    <row r="93" spans="1:10" ht="19" x14ac:dyDescent="0.25">
      <c r="A93" s="80" t="s">
        <v>48</v>
      </c>
      <c r="B93" s="213">
        <v>43646</v>
      </c>
      <c r="C93" s="81"/>
      <c r="D93" s="81"/>
      <c r="E93" s="81"/>
      <c r="F93" s="81"/>
    </row>
    <row r="94" spans="1:10" ht="19" x14ac:dyDescent="0.2">
      <c r="A94" s="233" t="s">
        <v>128</v>
      </c>
      <c r="B94" s="234"/>
      <c r="C94" s="233" t="s">
        <v>22</v>
      </c>
      <c r="D94" s="168">
        <v>118</v>
      </c>
      <c r="E94" s="168">
        <v>58</v>
      </c>
      <c r="F94" s="168">
        <v>60</v>
      </c>
    </row>
    <row r="95" spans="1:10" ht="19" x14ac:dyDescent="0.2">
      <c r="A95" s="233"/>
      <c r="B95" s="234"/>
      <c r="C95" s="233" t="s">
        <v>23</v>
      </c>
      <c r="D95" s="168">
        <v>84</v>
      </c>
      <c r="E95" s="168">
        <v>42</v>
      </c>
      <c r="F95" s="168">
        <v>42</v>
      </c>
    </row>
    <row r="96" spans="1:10" ht="19" x14ac:dyDescent="0.2">
      <c r="A96" s="233"/>
      <c r="B96" s="234"/>
      <c r="C96" s="233" t="s">
        <v>24</v>
      </c>
      <c r="D96" s="168">
        <v>23</v>
      </c>
      <c r="E96" s="168">
        <v>20</v>
      </c>
      <c r="F96" s="168">
        <v>3</v>
      </c>
    </row>
  </sheetData>
  <mergeCells count="3">
    <mergeCell ref="D56:F56"/>
    <mergeCell ref="D68:F68"/>
    <mergeCell ref="D83:F83"/>
  </mergeCells>
  <pageMargins left="0.75" right="0.75" top="1" bottom="1" header="0.5" footer="0.5"/>
  <pageSetup paperSize="9" scale="49" fitToHeight="2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workbookViewId="0">
      <pane xSplit="1" ySplit="2" topLeftCell="B38" activePane="bottomRight" state="frozen"/>
      <selection pane="topRight" activeCell="B1" sqref="B1"/>
      <selection pane="bottomLeft" activeCell="A2" sqref="A2"/>
      <selection pane="bottomRight" sqref="A1:E63"/>
    </sheetView>
  </sheetViews>
  <sheetFormatPr baseColWidth="10" defaultRowHeight="16" x14ac:dyDescent="0.2"/>
  <cols>
    <col min="1" max="1" width="18.83203125" customWidth="1"/>
    <col min="2" max="2" width="30" customWidth="1"/>
    <col min="3" max="5" width="24.1640625" customWidth="1"/>
    <col min="7" max="7" width="26" customWidth="1"/>
  </cols>
  <sheetData>
    <row r="1" spans="1:8" s="88" customFormat="1" ht="23" customHeight="1" x14ac:dyDescent="0.2">
      <c r="A1" s="9" t="s">
        <v>97</v>
      </c>
    </row>
    <row r="2" spans="1:8" ht="20" x14ac:dyDescent="0.2">
      <c r="A2" s="13" t="s">
        <v>5</v>
      </c>
      <c r="B2" s="13" t="s">
        <v>65</v>
      </c>
      <c r="C2" s="14" t="s">
        <v>58</v>
      </c>
      <c r="D2" s="15" t="s">
        <v>61</v>
      </c>
      <c r="E2" s="15" t="s">
        <v>0</v>
      </c>
    </row>
    <row r="3" spans="1:8" s="88" customFormat="1" ht="19" x14ac:dyDescent="0.2">
      <c r="A3" s="128" t="s">
        <v>110</v>
      </c>
      <c r="B3" s="13"/>
      <c r="C3" s="14"/>
      <c r="D3" s="15"/>
      <c r="E3" s="15"/>
    </row>
    <row r="4" spans="1:8" ht="19" x14ac:dyDescent="0.25">
      <c r="A4" s="23" t="s">
        <v>6</v>
      </c>
      <c r="B4" s="17" t="s">
        <v>1</v>
      </c>
      <c r="C4" s="18" t="s">
        <v>6</v>
      </c>
      <c r="D4" s="235">
        <v>0.2413793103448276</v>
      </c>
      <c r="E4" s="235">
        <v>0.75862068965517238</v>
      </c>
    </row>
    <row r="5" spans="1:8" ht="19" x14ac:dyDescent="0.2">
      <c r="A5" s="16"/>
      <c r="B5" s="17" t="s">
        <v>2</v>
      </c>
      <c r="C5" s="18" t="s">
        <v>6</v>
      </c>
      <c r="D5" s="235">
        <v>0.24615384615384617</v>
      </c>
      <c r="E5" s="235">
        <v>0.75384615384615383</v>
      </c>
    </row>
    <row r="6" spans="1:8" ht="19" x14ac:dyDescent="0.2">
      <c r="A6" s="16"/>
      <c r="B6" s="17" t="s">
        <v>3</v>
      </c>
      <c r="C6" s="18" t="s">
        <v>6</v>
      </c>
      <c r="D6" s="236">
        <v>0.42857142857142855</v>
      </c>
      <c r="E6" s="236">
        <v>0.5714285714285714</v>
      </c>
    </row>
    <row r="7" spans="1:8" ht="19" x14ac:dyDescent="0.2">
      <c r="A7" s="16"/>
      <c r="B7" s="17" t="s">
        <v>4</v>
      </c>
      <c r="C7" s="18" t="s">
        <v>6</v>
      </c>
      <c r="D7" s="235">
        <v>0.4946236559139785</v>
      </c>
      <c r="E7" s="235">
        <v>0.5053763440860215</v>
      </c>
    </row>
    <row r="8" spans="1:8" ht="19" x14ac:dyDescent="0.2">
      <c r="A8" s="16"/>
      <c r="B8" s="17" t="s">
        <v>62</v>
      </c>
      <c r="C8" s="18" t="s">
        <v>6</v>
      </c>
      <c r="D8" s="235">
        <v>0.5</v>
      </c>
      <c r="E8" s="235">
        <v>0.5</v>
      </c>
    </row>
    <row r="9" spans="1:8" x14ac:dyDescent="0.2">
      <c r="D9" s="88"/>
      <c r="E9" s="88"/>
    </row>
    <row r="10" spans="1:8" ht="19" x14ac:dyDescent="0.2">
      <c r="A10" s="24" t="s">
        <v>7</v>
      </c>
      <c r="B10" s="7" t="s">
        <v>1</v>
      </c>
      <c r="C10" s="8" t="s">
        <v>7</v>
      </c>
      <c r="D10" s="129">
        <v>0</v>
      </c>
      <c r="E10" s="129">
        <v>1</v>
      </c>
      <c r="F10" s="92"/>
      <c r="G10" s="93"/>
      <c r="H10" s="93"/>
    </row>
    <row r="11" spans="1:8" ht="19" x14ac:dyDescent="0.2">
      <c r="A11" s="22"/>
      <c r="B11" s="7" t="s">
        <v>2</v>
      </c>
      <c r="C11" s="8" t="s">
        <v>7</v>
      </c>
      <c r="D11" s="237">
        <v>0.375</v>
      </c>
      <c r="E11" s="237">
        <v>0.625</v>
      </c>
      <c r="F11" s="92"/>
      <c r="G11" s="94"/>
      <c r="H11" s="93"/>
    </row>
    <row r="12" spans="1:8" ht="19" x14ac:dyDescent="0.2">
      <c r="A12" s="22"/>
      <c r="B12" s="7" t="s">
        <v>3</v>
      </c>
      <c r="C12" s="8" t="s">
        <v>53</v>
      </c>
      <c r="D12" s="129">
        <v>0.25</v>
      </c>
      <c r="E12" s="150">
        <v>0.75</v>
      </c>
      <c r="F12" s="95"/>
      <c r="G12" s="94"/>
      <c r="H12" s="93"/>
    </row>
    <row r="13" spans="1:8" s="88" customFormat="1" ht="19" x14ac:dyDescent="0.2">
      <c r="A13" s="22"/>
      <c r="B13" s="21" t="s">
        <v>129</v>
      </c>
      <c r="C13" s="8" t="s">
        <v>53</v>
      </c>
      <c r="D13" s="150">
        <v>0.66666666666666663</v>
      </c>
      <c r="E13" s="129">
        <v>0.33333333333333331</v>
      </c>
      <c r="F13" s="95"/>
      <c r="G13" s="94"/>
      <c r="H13" s="93"/>
    </row>
    <row r="14" spans="1:8" s="88" customFormat="1" ht="19" x14ac:dyDescent="0.2">
      <c r="A14" s="22"/>
      <c r="B14" s="7" t="s">
        <v>4</v>
      </c>
      <c r="C14" s="8" t="s">
        <v>53</v>
      </c>
      <c r="D14" s="150" t="s">
        <v>57</v>
      </c>
      <c r="E14" s="150" t="s">
        <v>57</v>
      </c>
      <c r="F14" s="95"/>
      <c r="G14" s="94"/>
      <c r="H14" s="93"/>
    </row>
    <row r="15" spans="1:8" s="88" customFormat="1" ht="19" x14ac:dyDescent="0.2">
      <c r="A15" s="22"/>
      <c r="B15" s="7" t="s">
        <v>62</v>
      </c>
      <c r="C15" s="8" t="s">
        <v>53</v>
      </c>
      <c r="D15" s="150" t="s">
        <v>57</v>
      </c>
      <c r="E15" s="150" t="s">
        <v>57</v>
      </c>
      <c r="F15" s="95"/>
      <c r="G15" s="94"/>
      <c r="H15" s="93"/>
    </row>
    <row r="16" spans="1:8" x14ac:dyDescent="0.2">
      <c r="D16" s="88"/>
      <c r="E16" s="88"/>
    </row>
    <row r="17" spans="1:6" ht="19" x14ac:dyDescent="0.25">
      <c r="A17" s="25" t="s">
        <v>8</v>
      </c>
      <c r="B17" s="26" t="s">
        <v>1</v>
      </c>
      <c r="C17" s="2" t="s">
        <v>8</v>
      </c>
      <c r="D17" s="28">
        <v>0.22014925373134328</v>
      </c>
      <c r="E17" s="28">
        <v>0.77985074626865669</v>
      </c>
      <c r="F17" s="97"/>
    </row>
    <row r="18" spans="1:6" ht="19" x14ac:dyDescent="0.2">
      <c r="A18" s="29"/>
      <c r="B18" s="26" t="s">
        <v>2</v>
      </c>
      <c r="C18" s="2" t="s">
        <v>8</v>
      </c>
      <c r="D18" s="28">
        <v>0.25443786982248523</v>
      </c>
      <c r="E18" s="28">
        <v>0.74556213017751483</v>
      </c>
    </row>
    <row r="19" spans="1:6" ht="19" x14ac:dyDescent="0.2">
      <c r="A19" s="29"/>
      <c r="B19" s="26" t="s">
        <v>3</v>
      </c>
      <c r="C19" s="2" t="s">
        <v>8</v>
      </c>
      <c r="D19" s="28">
        <v>0.56000000000000005</v>
      </c>
      <c r="E19" s="28">
        <v>0.44</v>
      </c>
    </row>
    <row r="20" spans="1:6" s="88" customFormat="1" ht="19" x14ac:dyDescent="0.2">
      <c r="A20" s="29"/>
      <c r="B20" s="26" t="s">
        <v>4</v>
      </c>
      <c r="C20" s="2" t="s">
        <v>8</v>
      </c>
      <c r="D20" s="28">
        <v>0.41700404858299595</v>
      </c>
      <c r="E20" s="28">
        <v>0.582995951417004</v>
      </c>
    </row>
    <row r="21" spans="1:6" s="88" customFormat="1" ht="19" x14ac:dyDescent="0.2">
      <c r="A21" s="29"/>
      <c r="B21" s="26" t="s">
        <v>62</v>
      </c>
      <c r="C21" s="2" t="s">
        <v>8</v>
      </c>
      <c r="D21" s="28">
        <v>0.39923469387755101</v>
      </c>
      <c r="E21" s="28">
        <v>0.60076530612244894</v>
      </c>
    </row>
    <row r="22" spans="1:6" s="88" customFormat="1" ht="19" x14ac:dyDescent="0.2">
      <c r="A22" s="29"/>
      <c r="B22" s="209" t="s">
        <v>111</v>
      </c>
      <c r="C22" s="2" t="s">
        <v>8</v>
      </c>
      <c r="D22" s="28">
        <v>0.52683756889727373</v>
      </c>
      <c r="E22" s="28">
        <v>0.47316243110272632</v>
      </c>
    </row>
    <row r="23" spans="1:6" s="98" customFormat="1" x14ac:dyDescent="0.2">
      <c r="A23" s="29"/>
      <c r="B23" s="29"/>
      <c r="C23" s="29"/>
      <c r="D23" s="29"/>
      <c r="E23" s="29"/>
    </row>
    <row r="24" spans="1:6" ht="19" x14ac:dyDescent="0.2">
      <c r="A24" s="25"/>
      <c r="B24" s="26" t="s">
        <v>1</v>
      </c>
      <c r="C24" s="2" t="s">
        <v>9</v>
      </c>
      <c r="D24" s="28">
        <v>0.23170731707317074</v>
      </c>
      <c r="E24" s="28">
        <v>0.76829268292682928</v>
      </c>
    </row>
    <row r="25" spans="1:6" ht="19" x14ac:dyDescent="0.2">
      <c r="A25" s="29"/>
      <c r="B25" s="26" t="s">
        <v>2</v>
      </c>
      <c r="C25" s="2" t="s">
        <v>9</v>
      </c>
      <c r="D25" s="28">
        <v>0.21818181818181817</v>
      </c>
      <c r="E25" s="28">
        <v>0.78181818181818186</v>
      </c>
    </row>
    <row r="26" spans="1:6" ht="19" x14ac:dyDescent="0.2">
      <c r="A26" s="29"/>
      <c r="B26" s="26" t="s">
        <v>3</v>
      </c>
      <c r="C26" s="2" t="s">
        <v>9</v>
      </c>
      <c r="D26" s="130">
        <v>0.7142857142857143</v>
      </c>
      <c r="E26" s="130">
        <v>0.2857142857142857</v>
      </c>
    </row>
    <row r="27" spans="1:6" s="88" customFormat="1" ht="19" x14ac:dyDescent="0.2">
      <c r="A27" s="29"/>
      <c r="B27" s="26" t="s">
        <v>4</v>
      </c>
      <c r="C27" s="2" t="s">
        <v>9</v>
      </c>
      <c r="D27" s="28">
        <v>0.37614678899082571</v>
      </c>
      <c r="E27" s="28">
        <v>0.62385321100917435</v>
      </c>
    </row>
    <row r="28" spans="1:6" s="88" customFormat="1" ht="19" x14ac:dyDescent="0.2">
      <c r="A28" s="29"/>
      <c r="B28" s="26" t="s">
        <v>62</v>
      </c>
      <c r="C28" s="2" t="s">
        <v>9</v>
      </c>
      <c r="D28" s="28">
        <v>0.33983286908077992</v>
      </c>
      <c r="E28" s="28">
        <v>0.66016713091922008</v>
      </c>
    </row>
    <row r="29" spans="1:6" s="88" customFormat="1" ht="19" x14ac:dyDescent="0.2">
      <c r="A29" s="29"/>
      <c r="B29" s="209" t="s">
        <v>111</v>
      </c>
      <c r="C29" s="2" t="s">
        <v>9</v>
      </c>
      <c r="D29" s="28">
        <v>0.48801742919389979</v>
      </c>
      <c r="E29" s="28">
        <v>0.51198257080610021</v>
      </c>
    </row>
    <row r="30" spans="1:6" x14ac:dyDescent="0.2">
      <c r="D30" s="88"/>
      <c r="E30" s="88"/>
    </row>
    <row r="31" spans="1:6" ht="19" x14ac:dyDescent="0.2">
      <c r="A31" s="30" t="s">
        <v>10</v>
      </c>
      <c r="B31" s="31" t="s">
        <v>1</v>
      </c>
      <c r="C31" s="32" t="s">
        <v>10</v>
      </c>
      <c r="D31" s="238">
        <v>0</v>
      </c>
      <c r="E31" s="131">
        <v>1</v>
      </c>
      <c r="F31" s="20"/>
    </row>
    <row r="32" spans="1:6" ht="19" x14ac:dyDescent="0.2">
      <c r="A32" s="34"/>
      <c r="B32" s="31" t="s">
        <v>2</v>
      </c>
      <c r="C32" s="32" t="s">
        <v>10</v>
      </c>
      <c r="D32" s="192">
        <v>0.18620689655172415</v>
      </c>
      <c r="E32" s="33">
        <v>0.81379310344827582</v>
      </c>
      <c r="F32" s="20"/>
    </row>
    <row r="33" spans="1:9" ht="19" x14ac:dyDescent="0.25">
      <c r="A33" s="34"/>
      <c r="B33" s="31" t="s">
        <v>3</v>
      </c>
      <c r="C33" s="32" t="s">
        <v>10</v>
      </c>
      <c r="D33" s="192">
        <v>0.57333333333333336</v>
      </c>
      <c r="E33" s="33">
        <v>0.42666666666666669</v>
      </c>
      <c r="F33" s="109"/>
    </row>
    <row r="34" spans="1:9" s="88" customFormat="1" ht="19" x14ac:dyDescent="0.25">
      <c r="A34" s="34"/>
      <c r="B34" s="31" t="s">
        <v>4</v>
      </c>
      <c r="C34" s="32" t="s">
        <v>10</v>
      </c>
      <c r="D34" s="33" t="s">
        <v>57</v>
      </c>
      <c r="E34" s="33" t="s">
        <v>57</v>
      </c>
      <c r="F34" s="109"/>
    </row>
    <row r="35" spans="1:9" s="88" customFormat="1" ht="19" x14ac:dyDescent="0.25">
      <c r="A35" s="34"/>
      <c r="B35" s="31" t="s">
        <v>62</v>
      </c>
      <c r="C35" s="32" t="s">
        <v>10</v>
      </c>
      <c r="D35" s="33" t="s">
        <v>57</v>
      </c>
      <c r="E35" s="33" t="s">
        <v>57</v>
      </c>
      <c r="F35" s="109"/>
    </row>
    <row r="36" spans="1:9" s="88" customFormat="1" ht="19" x14ac:dyDescent="0.25">
      <c r="A36" s="34"/>
      <c r="B36" s="31" t="s">
        <v>112</v>
      </c>
      <c r="C36" s="32" t="s">
        <v>10</v>
      </c>
      <c r="D36" s="33">
        <v>0.42620590352771776</v>
      </c>
      <c r="E36" s="33">
        <v>0.57379409647228219</v>
      </c>
      <c r="F36" s="109"/>
    </row>
    <row r="37" spans="1:9" s="88" customFormat="1" ht="19" x14ac:dyDescent="0.25">
      <c r="A37" s="34"/>
      <c r="B37" s="31" t="s">
        <v>113</v>
      </c>
      <c r="C37" s="32" t="s">
        <v>10</v>
      </c>
      <c r="D37" s="33">
        <v>0.42536040923887769</v>
      </c>
      <c r="E37" s="33">
        <v>0.57463959076112225</v>
      </c>
      <c r="F37" s="109"/>
    </row>
    <row r="38" spans="1:9" x14ac:dyDescent="0.2">
      <c r="D38" s="88"/>
      <c r="E38" s="88"/>
    </row>
    <row r="39" spans="1:9" ht="19" x14ac:dyDescent="0.25">
      <c r="A39" s="36" t="s">
        <v>27</v>
      </c>
      <c r="B39" s="49" t="s">
        <v>1</v>
      </c>
      <c r="C39" s="50" t="s">
        <v>50</v>
      </c>
      <c r="D39" s="239">
        <v>0.25806451612903225</v>
      </c>
      <c r="E39" s="239">
        <v>0.74193548387096775</v>
      </c>
      <c r="F39" s="109"/>
    </row>
    <row r="40" spans="1:9" ht="19" x14ac:dyDescent="0.25">
      <c r="A40" s="37"/>
      <c r="B40" s="49" t="s">
        <v>2</v>
      </c>
      <c r="C40" s="50" t="s">
        <v>50</v>
      </c>
      <c r="D40" s="239">
        <v>0.48936170212765956</v>
      </c>
      <c r="E40" s="239">
        <v>0.51063829787234039</v>
      </c>
      <c r="F40" s="109"/>
    </row>
    <row r="41" spans="1:9" ht="19" x14ac:dyDescent="0.25">
      <c r="A41" s="37"/>
      <c r="B41" s="49" t="s">
        <v>3</v>
      </c>
      <c r="C41" s="50" t="s">
        <v>50</v>
      </c>
      <c r="D41" s="239">
        <v>0.37113402061855671</v>
      </c>
      <c r="E41" s="239">
        <v>0.62886597938144329</v>
      </c>
      <c r="F41" s="109"/>
    </row>
    <row r="42" spans="1:9" s="88" customFormat="1" ht="19" x14ac:dyDescent="0.25">
      <c r="A42" s="37"/>
      <c r="B42" s="49" t="s">
        <v>4</v>
      </c>
      <c r="C42" s="50" t="s">
        <v>50</v>
      </c>
      <c r="D42" s="51" t="s">
        <v>57</v>
      </c>
      <c r="E42" s="51" t="s">
        <v>57</v>
      </c>
      <c r="F42" s="109"/>
    </row>
    <row r="43" spans="1:9" ht="19" x14ac:dyDescent="0.25">
      <c r="A43" s="37"/>
      <c r="B43" s="49" t="s">
        <v>62</v>
      </c>
      <c r="C43" s="50" t="s">
        <v>50</v>
      </c>
      <c r="D43" s="240">
        <v>0.38461538461538464</v>
      </c>
      <c r="E43" s="239">
        <v>0.61538461538461542</v>
      </c>
      <c r="F43" s="109"/>
    </row>
    <row r="44" spans="1:9" s="88" customFormat="1" ht="19" x14ac:dyDescent="0.2">
      <c r="A44" s="37"/>
      <c r="B44" s="210" t="s">
        <v>112</v>
      </c>
      <c r="C44" s="50" t="s">
        <v>50</v>
      </c>
      <c r="D44" s="51" t="s">
        <v>57</v>
      </c>
      <c r="E44" s="51" t="s">
        <v>57</v>
      </c>
      <c r="F44" s="48"/>
    </row>
    <row r="45" spans="1:9" x14ac:dyDescent="0.2">
      <c r="D45" s="88"/>
      <c r="E45" s="88"/>
    </row>
    <row r="46" spans="1:9" ht="19" x14ac:dyDescent="0.25">
      <c r="A46" s="43" t="s">
        <v>32</v>
      </c>
      <c r="B46" s="39" t="s">
        <v>28</v>
      </c>
      <c r="C46" s="40" t="s">
        <v>29</v>
      </c>
      <c r="D46" s="59">
        <v>0.26277372262773724</v>
      </c>
      <c r="E46" s="59">
        <v>0.73722627737226276</v>
      </c>
      <c r="F46" s="110"/>
      <c r="H46" s="35"/>
      <c r="I46" s="12"/>
    </row>
    <row r="47" spans="1:9" ht="19" x14ac:dyDescent="0.2">
      <c r="A47" s="42"/>
      <c r="B47" s="39" t="s">
        <v>30</v>
      </c>
      <c r="C47" s="40" t="s">
        <v>29</v>
      </c>
      <c r="D47" s="59">
        <v>0.23958333333333334</v>
      </c>
      <c r="E47" s="59">
        <v>0.76041666666666663</v>
      </c>
      <c r="F47" s="110"/>
      <c r="H47" s="35"/>
      <c r="I47" s="12"/>
    </row>
    <row r="48" spans="1:9" ht="19" x14ac:dyDescent="0.2">
      <c r="A48" s="42"/>
      <c r="B48" s="39" t="s">
        <v>31</v>
      </c>
      <c r="C48" s="40" t="s">
        <v>29</v>
      </c>
      <c r="D48" s="59">
        <v>0.31606217616580312</v>
      </c>
      <c r="E48" s="59">
        <v>0.68393782383419688</v>
      </c>
      <c r="F48" s="110"/>
      <c r="H48" s="35"/>
      <c r="I48" s="12"/>
    </row>
    <row r="49" spans="1:13" ht="19" x14ac:dyDescent="0.2">
      <c r="A49" s="42"/>
      <c r="B49" s="39" t="s">
        <v>4</v>
      </c>
      <c r="C49" s="40" t="s">
        <v>29</v>
      </c>
      <c r="D49" s="59">
        <v>0.30769230769230771</v>
      </c>
      <c r="E49" s="59">
        <v>0.69230769230769229</v>
      </c>
      <c r="F49" s="110"/>
      <c r="H49" s="35"/>
      <c r="I49" s="12"/>
    </row>
    <row r="50" spans="1:13" ht="19" x14ac:dyDescent="0.2">
      <c r="A50" s="42"/>
      <c r="B50" s="60" t="s">
        <v>62</v>
      </c>
      <c r="C50" s="40" t="s">
        <v>29</v>
      </c>
      <c r="D50" s="59">
        <v>0.4689655172413793</v>
      </c>
      <c r="E50" s="59">
        <v>0.53103448275862064</v>
      </c>
      <c r="F50" s="110"/>
      <c r="H50" s="35"/>
      <c r="I50" s="12"/>
    </row>
    <row r="51" spans="1:13" s="88" customFormat="1" ht="19" x14ac:dyDescent="0.2">
      <c r="A51" s="42"/>
      <c r="B51" s="60" t="s">
        <v>112</v>
      </c>
      <c r="C51" s="61" t="s">
        <v>29</v>
      </c>
      <c r="D51" s="59">
        <v>0.47</v>
      </c>
      <c r="E51" s="59">
        <v>0.53</v>
      </c>
      <c r="F51" s="211"/>
      <c r="G51" s="4"/>
      <c r="H51" s="212"/>
      <c r="I51" s="12"/>
    </row>
    <row r="52" spans="1:13" x14ac:dyDescent="0.2">
      <c r="D52" s="88"/>
      <c r="E52" s="88"/>
    </row>
    <row r="53" spans="1:13" ht="19" x14ac:dyDescent="0.25">
      <c r="A53" s="53" t="s">
        <v>33</v>
      </c>
      <c r="B53" s="41" t="s">
        <v>1</v>
      </c>
      <c r="C53" s="64" t="s">
        <v>33</v>
      </c>
      <c r="D53" s="241">
        <v>0.25</v>
      </c>
      <c r="E53" s="241">
        <v>0.75</v>
      </c>
      <c r="F53" s="115"/>
      <c r="G53" s="38"/>
      <c r="H53" s="38"/>
      <c r="I53" s="38"/>
      <c r="J53" s="44"/>
      <c r="K53" s="44"/>
      <c r="L53" s="44"/>
      <c r="M53" s="44"/>
    </row>
    <row r="54" spans="1:13" ht="19" x14ac:dyDescent="0.25">
      <c r="A54" s="46"/>
      <c r="B54" s="41" t="s">
        <v>2</v>
      </c>
      <c r="C54" s="64" t="s">
        <v>33</v>
      </c>
      <c r="D54" s="241">
        <v>0.30232558139534882</v>
      </c>
      <c r="E54" s="241">
        <v>0.69767441860465118</v>
      </c>
      <c r="F54" s="115"/>
      <c r="G54" s="38"/>
      <c r="H54" s="38"/>
      <c r="I54" s="38"/>
      <c r="J54" s="44"/>
      <c r="K54" s="44"/>
      <c r="L54" s="44"/>
      <c r="M54" s="44"/>
    </row>
    <row r="55" spans="1:13" ht="19" x14ac:dyDescent="0.25">
      <c r="A55" s="46"/>
      <c r="B55" s="41" t="s">
        <v>3</v>
      </c>
      <c r="C55" s="64" t="s">
        <v>33</v>
      </c>
      <c r="D55" s="241">
        <v>0.57446808510638303</v>
      </c>
      <c r="E55" s="241">
        <v>0.42553191489361702</v>
      </c>
      <c r="F55" s="115"/>
      <c r="G55" s="38"/>
      <c r="H55" s="38"/>
      <c r="I55" s="38"/>
      <c r="J55" s="44"/>
      <c r="K55" s="44"/>
      <c r="L55" s="44"/>
      <c r="M55" s="44"/>
    </row>
    <row r="56" spans="1:13" ht="19" x14ac:dyDescent="0.25">
      <c r="A56" s="46"/>
      <c r="B56" s="41" t="s">
        <v>4</v>
      </c>
      <c r="C56" s="64" t="s">
        <v>33</v>
      </c>
      <c r="D56" s="241">
        <v>0.56451612903225812</v>
      </c>
      <c r="E56" s="241">
        <v>0.43548387096774194</v>
      </c>
      <c r="F56" s="115"/>
      <c r="G56" s="38"/>
      <c r="H56" s="38"/>
      <c r="I56" s="38"/>
      <c r="J56" s="44"/>
      <c r="K56" s="44"/>
      <c r="L56" s="44"/>
      <c r="M56" s="44"/>
    </row>
    <row r="57" spans="1:13" s="88" customFormat="1" ht="19" x14ac:dyDescent="0.25">
      <c r="A57" s="46"/>
      <c r="B57" s="63" t="s">
        <v>62</v>
      </c>
      <c r="C57" s="64" t="s">
        <v>33</v>
      </c>
      <c r="D57" s="62" t="s">
        <v>57</v>
      </c>
      <c r="E57" s="62" t="s">
        <v>57</v>
      </c>
      <c r="F57" s="115"/>
      <c r="G57" s="38"/>
      <c r="H57" s="38"/>
      <c r="I57" s="38"/>
      <c r="J57" s="44"/>
      <c r="K57" s="44"/>
      <c r="L57" s="44"/>
      <c r="M57" s="44"/>
    </row>
    <row r="58" spans="1:13" x14ac:dyDescent="0.2">
      <c r="D58" s="88"/>
      <c r="E58" s="88"/>
    </row>
    <row r="59" spans="1:13" ht="19" x14ac:dyDescent="0.25">
      <c r="A59" s="80" t="s">
        <v>34</v>
      </c>
      <c r="B59" s="5" t="s">
        <v>28</v>
      </c>
      <c r="C59" s="79" t="s">
        <v>34</v>
      </c>
      <c r="D59" s="242">
        <v>0.27272727272727271</v>
      </c>
      <c r="E59" s="208">
        <v>0.72727272727272729</v>
      </c>
    </row>
    <row r="60" spans="1:13" ht="19" x14ac:dyDescent="0.2">
      <c r="A60" s="81"/>
      <c r="B60" s="5" t="s">
        <v>49</v>
      </c>
      <c r="C60" s="79" t="s">
        <v>34</v>
      </c>
      <c r="D60" s="242">
        <v>0.25</v>
      </c>
      <c r="E60" s="242">
        <v>0.75</v>
      </c>
      <c r="F60" s="1"/>
    </row>
    <row r="61" spans="1:13" s="88" customFormat="1" ht="19" x14ac:dyDescent="0.2">
      <c r="A61" s="81"/>
      <c r="B61" s="5" t="s">
        <v>3</v>
      </c>
      <c r="C61" s="79" t="s">
        <v>34</v>
      </c>
      <c r="D61" s="242">
        <v>0.16666666666666666</v>
      </c>
      <c r="E61" s="208">
        <v>0.83333333333333337</v>
      </c>
      <c r="F61" s="1"/>
    </row>
    <row r="62" spans="1:13" ht="19" x14ac:dyDescent="0.2">
      <c r="A62" s="81"/>
      <c r="B62" s="78" t="s">
        <v>4</v>
      </c>
      <c r="C62" s="79" t="s">
        <v>34</v>
      </c>
      <c r="D62" s="208">
        <v>0.63291139240506333</v>
      </c>
      <c r="E62" s="208">
        <v>0.36708860759493672</v>
      </c>
    </row>
    <row r="63" spans="1:13" ht="19" x14ac:dyDescent="0.2">
      <c r="A63" s="81"/>
      <c r="B63" s="5" t="s">
        <v>62</v>
      </c>
      <c r="C63" s="79" t="s">
        <v>34</v>
      </c>
      <c r="D63" s="208">
        <v>0.48571428571428571</v>
      </c>
      <c r="E63" s="208">
        <v>0.51428571428571423</v>
      </c>
      <c r="F63" s="116"/>
      <c r="G63" s="82"/>
      <c r="H63" s="82"/>
    </row>
    <row r="64" spans="1:13" s="98" customFormat="1" ht="19" x14ac:dyDescent="0.2">
      <c r="A64" s="124"/>
      <c r="B64" s="125"/>
      <c r="C64" s="126"/>
      <c r="D64" s="126"/>
      <c r="E64" s="126"/>
      <c r="F64" s="127"/>
    </row>
    <row r="65" spans="1:1" s="98" customFormat="1" x14ac:dyDescent="0.2">
      <c r="A65" s="124"/>
    </row>
  </sheetData>
  <phoneticPr fontId="16" type="noConversion"/>
  <pageMargins left="0.75" right="0.75" top="1" bottom="1" header="0.5" footer="0.5"/>
  <pageSetup paperSize="9" scale="6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E19"/>
    </sheetView>
  </sheetViews>
  <sheetFormatPr baseColWidth="10" defaultRowHeight="16" x14ac:dyDescent="0.2"/>
  <cols>
    <col min="1" max="1" width="16.5" style="88" customWidth="1"/>
    <col min="2" max="2" width="22.6640625" style="88" customWidth="1"/>
    <col min="3" max="3" width="20.33203125" style="88" customWidth="1"/>
    <col min="4" max="4" width="21" style="88" customWidth="1"/>
    <col min="5" max="5" width="18.83203125" style="88" customWidth="1"/>
    <col min="6" max="6" width="10.83203125" style="88"/>
    <col min="7" max="7" width="26" style="88" customWidth="1"/>
    <col min="8" max="16384" width="10.83203125" style="88"/>
  </cols>
  <sheetData>
    <row r="1" spans="1:9" ht="23" customHeight="1" x14ac:dyDescent="0.2">
      <c r="A1" s="9" t="s">
        <v>99</v>
      </c>
    </row>
    <row r="2" spans="1:9" ht="40" x14ac:dyDescent="0.2">
      <c r="A2" s="13" t="s">
        <v>5</v>
      </c>
      <c r="B2" s="14" t="s">
        <v>58</v>
      </c>
      <c r="C2" s="14" t="s">
        <v>55</v>
      </c>
      <c r="D2" s="14" t="s">
        <v>54</v>
      </c>
      <c r="E2" s="14" t="s">
        <v>51</v>
      </c>
    </row>
    <row r="3" spans="1:9" ht="38" customHeight="1" x14ac:dyDescent="0.2">
      <c r="A3" s="301" t="s">
        <v>162</v>
      </c>
      <c r="B3" s="302"/>
      <c r="C3" s="302"/>
      <c r="D3" s="302"/>
      <c r="E3" s="302"/>
    </row>
    <row r="4" spans="1:9" ht="19" x14ac:dyDescent="0.25">
      <c r="A4" s="23" t="s">
        <v>6</v>
      </c>
      <c r="B4" s="18" t="s">
        <v>6</v>
      </c>
      <c r="C4" s="89">
        <v>1.0664780763790664</v>
      </c>
      <c r="D4" s="89">
        <v>1.0136778115501519</v>
      </c>
      <c r="E4" s="89">
        <v>1.0720486111111112</v>
      </c>
    </row>
    <row r="6" spans="1:9" ht="19" x14ac:dyDescent="0.2">
      <c r="A6" s="24" t="s">
        <v>7</v>
      </c>
      <c r="B6" s="8" t="s">
        <v>7</v>
      </c>
      <c r="C6" s="121" t="s">
        <v>52</v>
      </c>
      <c r="D6" s="121" t="s">
        <v>52</v>
      </c>
      <c r="E6" s="121">
        <v>0.85714285714285721</v>
      </c>
      <c r="F6" s="92"/>
      <c r="G6" s="93"/>
      <c r="H6" s="93"/>
    </row>
    <row r="8" spans="1:9" ht="19" x14ac:dyDescent="0.25">
      <c r="A8" s="25" t="s">
        <v>8</v>
      </c>
      <c r="B8" s="2" t="s">
        <v>8</v>
      </c>
      <c r="C8" s="118">
        <v>1.1405092083058184</v>
      </c>
      <c r="D8" s="118">
        <v>1.0602334871814763</v>
      </c>
      <c r="E8" s="118">
        <v>1.154759050587389</v>
      </c>
      <c r="F8" s="97"/>
    </row>
    <row r="9" spans="1:9" ht="19" x14ac:dyDescent="0.2">
      <c r="A9" s="25"/>
      <c r="B9" s="2" t="s">
        <v>9</v>
      </c>
      <c r="C9" s="118">
        <v>1.0789473684210527</v>
      </c>
      <c r="D9" s="118">
        <v>0.97656550134460229</v>
      </c>
      <c r="E9" s="118">
        <v>1.2567204301075268</v>
      </c>
    </row>
    <row r="11" spans="1:9" ht="19" x14ac:dyDescent="0.2">
      <c r="A11" s="30" t="s">
        <v>10</v>
      </c>
      <c r="B11" s="32" t="s">
        <v>10</v>
      </c>
      <c r="C11" s="122" t="s">
        <v>52</v>
      </c>
      <c r="D11" s="122" t="s">
        <v>52</v>
      </c>
      <c r="E11" s="122">
        <v>1.7087542087542087</v>
      </c>
      <c r="F11" s="20"/>
    </row>
    <row r="13" spans="1:9" ht="19" x14ac:dyDescent="0.25">
      <c r="A13" s="36" t="s">
        <v>27</v>
      </c>
      <c r="B13" s="50" t="s">
        <v>50</v>
      </c>
      <c r="C13" s="52">
        <v>1.4835714285714285</v>
      </c>
      <c r="D13" s="52">
        <v>1.5400641025641024</v>
      </c>
      <c r="E13" s="52">
        <v>0.83725845410628019</v>
      </c>
      <c r="F13" s="109"/>
    </row>
    <row r="15" spans="1:9" ht="19" x14ac:dyDescent="0.25">
      <c r="A15" s="43" t="s">
        <v>32</v>
      </c>
      <c r="B15" s="40" t="s">
        <v>29</v>
      </c>
      <c r="C15" s="119">
        <v>1.0719874804381846</v>
      </c>
      <c r="D15" s="119">
        <v>0.96363853123509779</v>
      </c>
      <c r="E15" s="119">
        <v>1.2131788776891832</v>
      </c>
      <c r="F15" s="110"/>
      <c r="H15" s="35"/>
      <c r="I15" s="12"/>
    </row>
    <row r="17" spans="1:13" ht="19" x14ac:dyDescent="0.25">
      <c r="A17" s="53" t="s">
        <v>33</v>
      </c>
      <c r="B17" s="64" t="s">
        <v>33</v>
      </c>
      <c r="C17" s="117">
        <v>1.6140350877192982</v>
      </c>
      <c r="D17" s="117">
        <v>1.1343283582089552</v>
      </c>
      <c r="E17" s="117">
        <v>1.4700854700854702</v>
      </c>
      <c r="F17" s="115"/>
      <c r="G17" s="38"/>
      <c r="H17" s="38"/>
      <c r="I17" s="38"/>
      <c r="J17" s="44"/>
      <c r="K17" s="44"/>
      <c r="L17" s="44"/>
      <c r="M17" s="44"/>
    </row>
    <row r="19" spans="1:13" ht="19" x14ac:dyDescent="0.25">
      <c r="A19" s="80" t="s">
        <v>34</v>
      </c>
      <c r="B19" s="79" t="s">
        <v>34</v>
      </c>
      <c r="C19" s="285">
        <v>0.75213675213675213</v>
      </c>
      <c r="D19" s="285">
        <v>0.97777777777777786</v>
      </c>
      <c r="E19" s="285">
        <v>0.7142857142857143</v>
      </c>
    </row>
  </sheetData>
  <mergeCells count="1">
    <mergeCell ref="A3:E3"/>
  </mergeCells>
  <pageMargins left="0.75" right="0.75" top="1" bottom="1" header="0.5" footer="0.5"/>
  <pageSetup paperSize="9" scale="7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6"/>
  <sheetViews>
    <sheetView tabSelected="1" workbookViewId="0">
      <pane xSplit="1" ySplit="2" topLeftCell="B40" activePane="bottomRight" state="frozen"/>
      <selection pane="topRight" activeCell="B1" sqref="B1"/>
      <selection pane="bottomLeft" activeCell="A2" sqref="A2"/>
      <selection pane="bottomRight" activeCell="H52" sqref="H52"/>
    </sheetView>
  </sheetViews>
  <sheetFormatPr baseColWidth="10" defaultRowHeight="16" x14ac:dyDescent="0.2"/>
  <cols>
    <col min="1" max="1" width="10.83203125" style="88"/>
    <col min="2" max="2" width="25.6640625" style="88" customWidth="1"/>
    <col min="3" max="3" width="22" style="88" customWidth="1"/>
    <col min="4" max="4" width="26" style="88" customWidth="1"/>
    <col min="5" max="16384" width="10.83203125" style="88"/>
  </cols>
  <sheetData>
    <row r="1" spans="1:8" ht="23" customHeight="1" x14ac:dyDescent="0.2">
      <c r="A1" s="9" t="s">
        <v>100</v>
      </c>
    </row>
    <row r="2" spans="1:8" ht="62" customHeight="1" x14ac:dyDescent="0.2">
      <c r="A2" s="65" t="s">
        <v>5</v>
      </c>
      <c r="B2" s="13" t="s">
        <v>65</v>
      </c>
      <c r="C2" s="14" t="s">
        <v>96</v>
      </c>
      <c r="D2" s="14" t="s">
        <v>66</v>
      </c>
    </row>
    <row r="3" spans="1:8" ht="40" customHeight="1" x14ac:dyDescent="0.25">
      <c r="A3" s="303" t="s">
        <v>151</v>
      </c>
      <c r="B3" s="304"/>
      <c r="C3" s="304"/>
      <c r="D3" s="304"/>
    </row>
    <row r="4" spans="1:8" ht="40" customHeight="1" x14ac:dyDescent="0.2">
      <c r="A4" s="301" t="s">
        <v>150</v>
      </c>
      <c r="B4" s="305"/>
      <c r="C4" s="305"/>
      <c r="D4" s="305"/>
    </row>
    <row r="5" spans="1:8" ht="19" x14ac:dyDescent="0.25">
      <c r="A5" s="66" t="s">
        <v>6</v>
      </c>
      <c r="B5" s="17" t="s">
        <v>1</v>
      </c>
      <c r="C5" s="18" t="s">
        <v>6</v>
      </c>
      <c r="D5" s="19">
        <v>9.1575091575091541E-2</v>
      </c>
    </row>
    <row r="6" spans="1:8" ht="19" x14ac:dyDescent="0.2">
      <c r="A6" s="47"/>
      <c r="B6" s="17" t="s">
        <v>2</v>
      </c>
      <c r="C6" s="18" t="s">
        <v>6</v>
      </c>
      <c r="D6" s="19">
        <v>8.4734580249060429E-2</v>
      </c>
    </row>
    <row r="7" spans="1:8" ht="19" x14ac:dyDescent="0.2">
      <c r="A7" s="47"/>
      <c r="B7" s="17" t="s">
        <v>3</v>
      </c>
      <c r="C7" s="18" t="s">
        <v>6</v>
      </c>
      <c r="D7" s="278">
        <v>4.5112781954887174E-2</v>
      </c>
    </row>
    <row r="8" spans="1:8" ht="19" x14ac:dyDescent="0.2">
      <c r="A8" s="47"/>
      <c r="B8" s="17" t="s">
        <v>4</v>
      </c>
      <c r="C8" s="18" t="s">
        <v>6</v>
      </c>
      <c r="D8" s="19">
        <v>9.6425556516705022E-2</v>
      </c>
    </row>
    <row r="9" spans="1:8" ht="19" x14ac:dyDescent="0.2">
      <c r="A9" s="47"/>
      <c r="B9" s="17" t="s">
        <v>62</v>
      </c>
      <c r="C9" s="18" t="s">
        <v>6</v>
      </c>
      <c r="D9" s="19">
        <v>2.9476787030213473E-3</v>
      </c>
    </row>
    <row r="10" spans="1:8" ht="19" x14ac:dyDescent="0.2">
      <c r="A10" s="47"/>
      <c r="B10" s="276" t="s">
        <v>148</v>
      </c>
      <c r="C10" s="18" t="s">
        <v>6</v>
      </c>
      <c r="D10" s="19">
        <v>0.13942360519140176</v>
      </c>
    </row>
    <row r="11" spans="1:8" ht="19" x14ac:dyDescent="0.2">
      <c r="A11" s="47"/>
      <c r="B11" s="276" t="s">
        <v>149</v>
      </c>
      <c r="C11" s="18" t="s">
        <v>6</v>
      </c>
      <c r="D11" s="19">
        <v>4.512971637328924E-2</v>
      </c>
    </row>
    <row r="13" spans="1:8" ht="19" x14ac:dyDescent="0.25">
      <c r="A13" s="67" t="s">
        <v>7</v>
      </c>
      <c r="B13" s="7" t="s">
        <v>1</v>
      </c>
      <c r="C13" s="8" t="s">
        <v>7</v>
      </c>
      <c r="D13" s="280" t="s">
        <v>93</v>
      </c>
    </row>
    <row r="14" spans="1:8" ht="19" x14ac:dyDescent="0.2">
      <c r="A14" s="22"/>
      <c r="B14" s="7" t="s">
        <v>2</v>
      </c>
      <c r="C14" s="8" t="s">
        <v>7</v>
      </c>
      <c r="D14" s="96">
        <v>-0.17323429520562345</v>
      </c>
    </row>
    <row r="15" spans="1:8" ht="19" x14ac:dyDescent="0.2">
      <c r="A15" s="22"/>
      <c r="B15" s="7" t="s">
        <v>3</v>
      </c>
      <c r="C15" s="8" t="s">
        <v>7</v>
      </c>
      <c r="D15" s="129">
        <v>-0.15846934533911733</v>
      </c>
    </row>
    <row r="16" spans="1:8" ht="19" x14ac:dyDescent="0.2">
      <c r="A16" s="22"/>
      <c r="B16" s="21" t="s">
        <v>129</v>
      </c>
      <c r="C16" s="8" t="s">
        <v>53</v>
      </c>
      <c r="D16" s="129">
        <v>0.15194841302622386</v>
      </c>
      <c r="F16" s="95"/>
      <c r="G16" s="94"/>
      <c r="H16" s="93"/>
    </row>
    <row r="17" spans="1:8" ht="19" x14ac:dyDescent="0.2">
      <c r="A17" s="22"/>
      <c r="B17" s="7" t="s">
        <v>4</v>
      </c>
      <c r="C17" s="8" t="s">
        <v>53</v>
      </c>
      <c r="D17" s="150" t="s">
        <v>57</v>
      </c>
      <c r="F17" s="95"/>
      <c r="G17" s="94"/>
      <c r="H17" s="93"/>
    </row>
    <row r="18" spans="1:8" ht="19" x14ac:dyDescent="0.2">
      <c r="A18" s="22"/>
      <c r="B18" s="7" t="s">
        <v>62</v>
      </c>
      <c r="C18" s="8" t="s">
        <v>53</v>
      </c>
      <c r="D18" s="150" t="s">
        <v>57</v>
      </c>
      <c r="F18" s="95"/>
      <c r="G18" s="94"/>
      <c r="H18" s="93"/>
    </row>
    <row r="19" spans="1:8" ht="19" x14ac:dyDescent="0.2">
      <c r="A19" s="22"/>
      <c r="B19" s="277" t="s">
        <v>148</v>
      </c>
      <c r="C19" s="8" t="s">
        <v>53</v>
      </c>
      <c r="D19" s="272">
        <v>8.3775085255079623E-2</v>
      </c>
    </row>
    <row r="20" spans="1:8" ht="19" x14ac:dyDescent="0.2">
      <c r="A20" s="22"/>
      <c r="B20" s="277" t="s">
        <v>149</v>
      </c>
      <c r="C20" s="8" t="s">
        <v>53</v>
      </c>
      <c r="D20" s="279">
        <v>0.68118958030066878</v>
      </c>
    </row>
    <row r="22" spans="1:8" ht="19" x14ac:dyDescent="0.2">
      <c r="A22" s="25" t="s">
        <v>8</v>
      </c>
      <c r="B22" s="26" t="s">
        <v>1</v>
      </c>
      <c r="C22" s="123" t="s">
        <v>8</v>
      </c>
      <c r="D22" s="28">
        <v>1.7926387835014875E-2</v>
      </c>
    </row>
    <row r="23" spans="1:8" ht="19" x14ac:dyDescent="0.2">
      <c r="A23" s="68"/>
      <c r="B23" s="26" t="s">
        <v>2</v>
      </c>
      <c r="C23" s="123" t="s">
        <v>8</v>
      </c>
      <c r="D23" s="28">
        <v>5.442729166938557E-2</v>
      </c>
    </row>
    <row r="24" spans="1:8" ht="19" x14ac:dyDescent="0.2">
      <c r="A24" s="68"/>
      <c r="B24" s="26" t="s">
        <v>3</v>
      </c>
      <c r="C24" s="123" t="s">
        <v>8</v>
      </c>
      <c r="D24" s="28">
        <v>-5.1631326457282287E-2</v>
      </c>
    </row>
    <row r="25" spans="1:8" ht="19" x14ac:dyDescent="0.2">
      <c r="A25" s="68"/>
      <c r="B25" s="26" t="s">
        <v>4</v>
      </c>
      <c r="C25" s="123" t="s">
        <v>8</v>
      </c>
      <c r="D25" s="28" t="s">
        <v>56</v>
      </c>
    </row>
    <row r="26" spans="1:8" ht="19" x14ac:dyDescent="0.2">
      <c r="A26" s="68"/>
      <c r="B26" s="26" t="s">
        <v>62</v>
      </c>
      <c r="C26" s="123" t="s">
        <v>8</v>
      </c>
      <c r="D26" s="28" t="s">
        <v>56</v>
      </c>
    </row>
    <row r="27" spans="1:8" ht="19" x14ac:dyDescent="0.2">
      <c r="A27" s="68"/>
      <c r="B27" s="26" t="s">
        <v>148</v>
      </c>
      <c r="C27" s="123" t="s">
        <v>8</v>
      </c>
      <c r="D27" s="28" t="s">
        <v>56</v>
      </c>
    </row>
    <row r="28" spans="1:8" ht="19" x14ac:dyDescent="0.2">
      <c r="A28" s="68"/>
      <c r="B28" s="26" t="s">
        <v>149</v>
      </c>
      <c r="C28" s="123" t="s">
        <v>8</v>
      </c>
      <c r="D28" s="28" t="s">
        <v>56</v>
      </c>
    </row>
    <row r="29" spans="1:8" s="98" customFormat="1" ht="19" x14ac:dyDescent="0.2">
      <c r="A29" s="68"/>
      <c r="B29" s="69"/>
      <c r="C29" s="123"/>
      <c r="D29" s="28"/>
    </row>
    <row r="30" spans="1:8" ht="19" x14ac:dyDescent="0.2">
      <c r="A30" s="25"/>
      <c r="B30" s="26" t="s">
        <v>1</v>
      </c>
      <c r="C30" s="123" t="s">
        <v>9</v>
      </c>
      <c r="D30" s="28">
        <v>-2.6169667957494064E-2</v>
      </c>
    </row>
    <row r="31" spans="1:8" ht="19" x14ac:dyDescent="0.2">
      <c r="A31" s="68"/>
      <c r="B31" s="26" t="s">
        <v>2</v>
      </c>
      <c r="C31" s="123" t="s">
        <v>9</v>
      </c>
      <c r="D31" s="28">
        <v>5.7483933824176936E-2</v>
      </c>
    </row>
    <row r="32" spans="1:8" ht="19" x14ac:dyDescent="0.2">
      <c r="A32" s="68"/>
      <c r="B32" s="26" t="s">
        <v>3</v>
      </c>
      <c r="C32" s="123" t="s">
        <v>9</v>
      </c>
      <c r="D32" s="130">
        <v>-2.4673190999119705E-2</v>
      </c>
    </row>
    <row r="33" spans="1:7" ht="19" x14ac:dyDescent="0.2">
      <c r="A33" s="68"/>
      <c r="B33" s="26" t="s">
        <v>4</v>
      </c>
      <c r="C33" s="123" t="s">
        <v>9</v>
      </c>
      <c r="D33" s="28" t="s">
        <v>56</v>
      </c>
    </row>
    <row r="34" spans="1:7" ht="19" x14ac:dyDescent="0.2">
      <c r="A34" s="68"/>
      <c r="B34" s="26" t="s">
        <v>62</v>
      </c>
      <c r="C34" s="123" t="s">
        <v>9</v>
      </c>
      <c r="D34" s="28" t="s">
        <v>56</v>
      </c>
    </row>
    <row r="35" spans="1:7" ht="19" x14ac:dyDescent="0.2">
      <c r="A35" s="68"/>
      <c r="B35" s="26" t="s">
        <v>148</v>
      </c>
      <c r="C35" s="123" t="s">
        <v>9</v>
      </c>
      <c r="D35" s="28" t="s">
        <v>56</v>
      </c>
    </row>
    <row r="36" spans="1:7" ht="19" x14ac:dyDescent="0.2">
      <c r="A36" s="68"/>
      <c r="B36" s="26" t="s">
        <v>149</v>
      </c>
      <c r="C36" s="123" t="s">
        <v>9</v>
      </c>
      <c r="D36" s="28" t="s">
        <v>56</v>
      </c>
    </row>
    <row r="38" spans="1:7" ht="19" x14ac:dyDescent="0.25">
      <c r="A38" s="70" t="s">
        <v>10</v>
      </c>
      <c r="B38" s="31" t="s">
        <v>1</v>
      </c>
      <c r="C38" s="32" t="s">
        <v>10</v>
      </c>
      <c r="D38" s="33" t="s">
        <v>56</v>
      </c>
    </row>
    <row r="39" spans="1:7" ht="19" x14ac:dyDescent="0.2">
      <c r="A39" s="71"/>
      <c r="B39" s="31" t="s">
        <v>2</v>
      </c>
      <c r="C39" s="32" t="s">
        <v>10</v>
      </c>
      <c r="D39" s="33">
        <v>-5.4694013673503496E-2</v>
      </c>
    </row>
    <row r="40" spans="1:7" ht="19" x14ac:dyDescent="0.2">
      <c r="A40" s="71"/>
      <c r="B40" s="31" t="s">
        <v>3</v>
      </c>
      <c r="C40" s="32" t="s">
        <v>10</v>
      </c>
      <c r="D40" s="33" t="s">
        <v>56</v>
      </c>
    </row>
    <row r="41" spans="1:7" ht="19" x14ac:dyDescent="0.25">
      <c r="A41" s="34"/>
      <c r="B41" s="31" t="s">
        <v>64</v>
      </c>
      <c r="C41" s="32" t="s">
        <v>10</v>
      </c>
      <c r="D41" s="33" t="s">
        <v>57</v>
      </c>
      <c r="E41" s="151"/>
      <c r="F41" s="109"/>
    </row>
    <row r="42" spans="1:7" ht="19" x14ac:dyDescent="0.25">
      <c r="A42" s="34"/>
      <c r="B42" s="31" t="s">
        <v>62</v>
      </c>
      <c r="C42" s="32" t="s">
        <v>10</v>
      </c>
      <c r="D42" s="33" t="s">
        <v>57</v>
      </c>
      <c r="E42" s="151"/>
      <c r="F42" s="109"/>
    </row>
    <row r="43" spans="1:7" ht="19" x14ac:dyDescent="0.25">
      <c r="A43" s="34"/>
      <c r="B43" s="31" t="s">
        <v>148</v>
      </c>
      <c r="C43" s="32" t="s">
        <v>10</v>
      </c>
      <c r="D43" s="33" t="s">
        <v>56</v>
      </c>
      <c r="E43" s="151"/>
      <c r="F43" s="109"/>
    </row>
    <row r="44" spans="1:7" ht="19" x14ac:dyDescent="0.25">
      <c r="A44" s="34"/>
      <c r="B44" s="31" t="s">
        <v>149</v>
      </c>
      <c r="C44" s="32" t="s">
        <v>10</v>
      </c>
      <c r="D44" s="33" t="s">
        <v>56</v>
      </c>
      <c r="E44" s="151"/>
      <c r="F44" s="109"/>
    </row>
    <row r="46" spans="1:7" ht="19" x14ac:dyDescent="0.2">
      <c r="A46" s="74" t="s">
        <v>27</v>
      </c>
      <c r="B46" s="49" t="s">
        <v>1</v>
      </c>
      <c r="C46" s="50" t="s">
        <v>50</v>
      </c>
      <c r="D46" s="51">
        <v>0.10720968342453455</v>
      </c>
      <c r="E46" s="55"/>
      <c r="F46" s="55"/>
      <c r="G46" s="55"/>
    </row>
    <row r="47" spans="1:7" ht="19" x14ac:dyDescent="0.2">
      <c r="A47" s="58"/>
      <c r="B47" s="49" t="s">
        <v>2</v>
      </c>
      <c r="C47" s="50" t="s">
        <v>50</v>
      </c>
      <c r="D47" s="51">
        <v>-3.3763214468495943E-2</v>
      </c>
      <c r="E47" s="55"/>
      <c r="F47" s="55"/>
      <c r="G47" s="55"/>
    </row>
    <row r="48" spans="1:7" ht="19" x14ac:dyDescent="0.2">
      <c r="A48" s="58"/>
      <c r="B48" s="49" t="s">
        <v>3</v>
      </c>
      <c r="C48" s="50" t="s">
        <v>50</v>
      </c>
      <c r="D48" s="51">
        <v>0.16997219358190971</v>
      </c>
      <c r="E48" s="55"/>
      <c r="F48" s="55"/>
      <c r="G48" s="55"/>
    </row>
    <row r="49" spans="1:7" ht="19" x14ac:dyDescent="0.2">
      <c r="A49" s="58"/>
      <c r="B49" s="49" t="s">
        <v>64</v>
      </c>
      <c r="C49" s="50" t="s">
        <v>63</v>
      </c>
      <c r="D49" s="51" t="s">
        <v>57</v>
      </c>
      <c r="E49" s="55"/>
      <c r="F49" s="55"/>
      <c r="G49" s="55"/>
    </row>
    <row r="50" spans="1:7" ht="19" x14ac:dyDescent="0.2">
      <c r="A50" s="58"/>
      <c r="B50" s="49" t="s">
        <v>62</v>
      </c>
      <c r="C50" s="50" t="s">
        <v>50</v>
      </c>
      <c r="D50" s="282">
        <v>0.18768272891647725</v>
      </c>
      <c r="E50" s="55"/>
      <c r="F50" s="55"/>
      <c r="G50" s="55"/>
    </row>
    <row r="51" spans="1:7" ht="19" x14ac:dyDescent="0.2">
      <c r="A51" s="58"/>
      <c r="B51" s="49" t="s">
        <v>148</v>
      </c>
      <c r="C51" s="50" t="s">
        <v>50</v>
      </c>
      <c r="D51" s="51">
        <v>0.58648616236407425</v>
      </c>
      <c r="E51" s="55"/>
      <c r="F51" s="55"/>
      <c r="G51" s="55"/>
    </row>
    <row r="52" spans="1:7" ht="19" x14ac:dyDescent="0.2">
      <c r="A52" s="58"/>
      <c r="B52" s="49" t="s">
        <v>149</v>
      </c>
      <c r="C52" s="50" t="s">
        <v>50</v>
      </c>
      <c r="D52" s="283" t="s">
        <v>93</v>
      </c>
      <c r="E52" s="55"/>
      <c r="F52" s="55"/>
      <c r="G52" s="55"/>
    </row>
    <row r="54" spans="1:7" ht="19" x14ac:dyDescent="0.2">
      <c r="A54" s="75" t="s">
        <v>32</v>
      </c>
      <c r="B54" s="60" t="s">
        <v>28</v>
      </c>
      <c r="C54" s="61" t="s">
        <v>29</v>
      </c>
      <c r="D54" s="59">
        <v>2.7610667232674829E-2</v>
      </c>
    </row>
    <row r="55" spans="1:7" ht="19" x14ac:dyDescent="0.2">
      <c r="A55" s="42"/>
      <c r="B55" s="60" t="s">
        <v>30</v>
      </c>
      <c r="C55" s="61" t="s">
        <v>29</v>
      </c>
      <c r="D55" s="59">
        <v>-1.3321100480179177E-2</v>
      </c>
    </row>
    <row r="56" spans="1:7" ht="19" x14ac:dyDescent="0.2">
      <c r="A56" s="42"/>
      <c r="B56" s="60" t="s">
        <v>31</v>
      </c>
      <c r="C56" s="61" t="s">
        <v>29</v>
      </c>
      <c r="D56" s="59">
        <v>3.7679675928591914E-2</v>
      </c>
    </row>
    <row r="57" spans="1:7" ht="19" x14ac:dyDescent="0.2">
      <c r="A57" s="42"/>
      <c r="B57" s="60" t="s">
        <v>4</v>
      </c>
      <c r="C57" s="61" t="s">
        <v>29</v>
      </c>
      <c r="D57" s="59">
        <v>2.2708394073524374E-2</v>
      </c>
    </row>
    <row r="58" spans="1:7" ht="19" x14ac:dyDescent="0.2">
      <c r="A58" s="42"/>
      <c r="B58" s="60" t="s">
        <v>62</v>
      </c>
      <c r="C58" s="61" t="s">
        <v>29</v>
      </c>
      <c r="D58" s="59">
        <v>-5.521861393892811E-3</v>
      </c>
    </row>
    <row r="59" spans="1:7" ht="19" x14ac:dyDescent="0.2">
      <c r="A59" s="42"/>
      <c r="B59" s="60" t="s">
        <v>148</v>
      </c>
      <c r="C59" s="61" t="s">
        <v>29</v>
      </c>
      <c r="D59" s="59">
        <v>0.12676767676767672</v>
      </c>
    </row>
    <row r="60" spans="1:7" ht="19" x14ac:dyDescent="0.2">
      <c r="A60" s="42"/>
      <c r="B60" s="60" t="s">
        <v>149</v>
      </c>
      <c r="C60" s="61" t="s">
        <v>29</v>
      </c>
      <c r="D60" s="59">
        <v>-1.7580931931403112E-2</v>
      </c>
    </row>
    <row r="62" spans="1:7" ht="19" x14ac:dyDescent="0.25">
      <c r="A62" s="76" t="s">
        <v>33</v>
      </c>
      <c r="B62" s="63" t="s">
        <v>1</v>
      </c>
      <c r="C62" s="64" t="s">
        <v>33</v>
      </c>
      <c r="D62" s="62">
        <v>-0.11228192698007054</v>
      </c>
    </row>
    <row r="63" spans="1:7" ht="19" x14ac:dyDescent="0.2">
      <c r="A63" s="45"/>
      <c r="B63" s="63" t="s">
        <v>2</v>
      </c>
      <c r="C63" s="64" t="s">
        <v>33</v>
      </c>
      <c r="D63" s="62">
        <v>2.7708727778347056E-2</v>
      </c>
    </row>
    <row r="64" spans="1:7" ht="19" x14ac:dyDescent="0.2">
      <c r="A64" s="45"/>
      <c r="B64" s="63" t="s">
        <v>3</v>
      </c>
      <c r="C64" s="64" t="s">
        <v>33</v>
      </c>
      <c r="D64" s="62">
        <v>7.9822965887473396E-2</v>
      </c>
    </row>
    <row r="65" spans="1:13" ht="19" x14ac:dyDescent="0.2">
      <c r="A65" s="45"/>
      <c r="B65" s="63" t="s">
        <v>4</v>
      </c>
      <c r="C65" s="64" t="s">
        <v>33</v>
      </c>
      <c r="D65" s="62">
        <v>3.1897323916826412E-2</v>
      </c>
    </row>
    <row r="66" spans="1:13" ht="19" x14ac:dyDescent="0.25">
      <c r="A66" s="46"/>
      <c r="B66" s="63" t="s">
        <v>62</v>
      </c>
      <c r="C66" s="64" t="s">
        <v>33</v>
      </c>
      <c r="D66" s="62" t="s">
        <v>57</v>
      </c>
      <c r="F66" s="115"/>
      <c r="G66" s="38"/>
      <c r="H66" s="38"/>
      <c r="I66" s="38"/>
      <c r="J66" s="44"/>
      <c r="K66" s="44"/>
      <c r="L66" s="44"/>
      <c r="M66" s="44"/>
    </row>
    <row r="67" spans="1:13" ht="19" x14ac:dyDescent="0.25">
      <c r="A67" s="46"/>
      <c r="B67" s="63" t="s">
        <v>148</v>
      </c>
      <c r="C67" s="64" t="s">
        <v>33</v>
      </c>
      <c r="D67" s="62" t="s">
        <v>56</v>
      </c>
      <c r="F67" s="115"/>
      <c r="G67" s="38"/>
      <c r="H67" s="38"/>
      <c r="I67" s="38"/>
      <c r="J67" s="44"/>
      <c r="K67" s="44"/>
      <c r="L67" s="44"/>
      <c r="M67" s="44"/>
    </row>
    <row r="68" spans="1:13" ht="19" x14ac:dyDescent="0.25">
      <c r="A68" s="46"/>
      <c r="B68" s="63" t="s">
        <v>149</v>
      </c>
      <c r="C68" s="64" t="s">
        <v>33</v>
      </c>
      <c r="D68" s="62" t="s">
        <v>56</v>
      </c>
      <c r="F68" s="115"/>
      <c r="G68" s="38"/>
      <c r="H68" s="38"/>
      <c r="I68" s="38"/>
      <c r="J68" s="44"/>
      <c r="K68" s="44"/>
      <c r="L68" s="44"/>
      <c r="M68" s="44"/>
    </row>
    <row r="70" spans="1:13" ht="19" x14ac:dyDescent="0.25">
      <c r="A70" s="80" t="s">
        <v>34</v>
      </c>
      <c r="B70" s="5" t="s">
        <v>1</v>
      </c>
      <c r="C70" s="6" t="s">
        <v>34</v>
      </c>
      <c r="D70" s="84" t="s">
        <v>56</v>
      </c>
    </row>
    <row r="71" spans="1:13" ht="19" x14ac:dyDescent="0.2">
      <c r="A71" s="81"/>
      <c r="B71" s="5" t="s">
        <v>2</v>
      </c>
      <c r="C71" s="6" t="s">
        <v>34</v>
      </c>
      <c r="D71" s="84" t="s">
        <v>56</v>
      </c>
    </row>
    <row r="72" spans="1:13" ht="19" x14ac:dyDescent="0.2">
      <c r="A72" s="81"/>
      <c r="B72" s="5" t="s">
        <v>3</v>
      </c>
      <c r="C72" s="6" t="s">
        <v>34</v>
      </c>
      <c r="D72" s="84" t="s">
        <v>56</v>
      </c>
    </row>
    <row r="73" spans="1:13" ht="19" x14ac:dyDescent="0.2">
      <c r="A73" s="81"/>
      <c r="B73" s="5" t="s">
        <v>4</v>
      </c>
      <c r="C73" s="6" t="s">
        <v>34</v>
      </c>
      <c r="D73" s="84">
        <v>0.10873440285205004</v>
      </c>
    </row>
    <row r="74" spans="1:13" ht="19" x14ac:dyDescent="0.2">
      <c r="A74" s="81"/>
      <c r="B74" s="5" t="s">
        <v>62</v>
      </c>
      <c r="C74" s="6" t="s">
        <v>34</v>
      </c>
      <c r="D74" s="84">
        <v>-7.9365079365080055E-3</v>
      </c>
    </row>
    <row r="75" spans="1:13" ht="19" x14ac:dyDescent="0.2">
      <c r="A75" s="81"/>
      <c r="B75" s="5" t="s">
        <v>148</v>
      </c>
      <c r="C75" s="6" t="s">
        <v>34</v>
      </c>
      <c r="D75" s="84">
        <v>1.0856600704798052E-2</v>
      </c>
    </row>
    <row r="76" spans="1:13" ht="19" x14ac:dyDescent="0.2">
      <c r="A76" s="81"/>
      <c r="B76" s="5" t="s">
        <v>149</v>
      </c>
      <c r="C76" s="6" t="s">
        <v>34</v>
      </c>
      <c r="D76" s="284">
        <v>-7.3546873233065663E-2</v>
      </c>
    </row>
  </sheetData>
  <mergeCells count="2">
    <mergeCell ref="A3:D3"/>
    <mergeCell ref="A4:D4"/>
  </mergeCells>
  <pageMargins left="0.7" right="0.7" top="0.78740157499999996" bottom="0.78740157499999996" header="0.3" footer="0.3"/>
  <pageSetup paperSize="9" scale="97" fitToHeight="2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5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baseColWidth="10" defaultRowHeight="16" x14ac:dyDescent="0.2"/>
  <cols>
    <col min="1" max="1" width="10.83203125" style="88"/>
    <col min="2" max="2" width="28.5" style="88" customWidth="1"/>
    <col min="3" max="3" width="23.5" style="88" customWidth="1"/>
    <col min="4" max="5" width="22" style="88" customWidth="1"/>
    <col min="6" max="16384" width="10.83203125" style="88"/>
  </cols>
  <sheetData>
    <row r="1" spans="1:6" ht="23" customHeight="1" x14ac:dyDescent="0.2">
      <c r="A1" s="9" t="s">
        <v>101</v>
      </c>
    </row>
    <row r="2" spans="1:6" s="12" customFormat="1" ht="60" x14ac:dyDescent="0.2">
      <c r="A2" s="65" t="s">
        <v>5</v>
      </c>
      <c r="B2" s="13" t="s">
        <v>65</v>
      </c>
      <c r="C2" s="14" t="s">
        <v>58</v>
      </c>
      <c r="D2" s="14" t="s">
        <v>59</v>
      </c>
      <c r="E2" s="14" t="s">
        <v>60</v>
      </c>
    </row>
    <row r="3" spans="1:6" s="12" customFormat="1" ht="38" customHeight="1" x14ac:dyDescent="0.25">
      <c r="A3" s="303" t="s">
        <v>151</v>
      </c>
      <c r="B3" s="303"/>
      <c r="C3" s="303"/>
      <c r="D3" s="303"/>
      <c r="E3" s="305"/>
    </row>
    <row r="4" spans="1:6" ht="25" customHeight="1" x14ac:dyDescent="0.2">
      <c r="A4" s="128" t="s">
        <v>152</v>
      </c>
      <c r="B4" s="13"/>
      <c r="C4" s="14"/>
    </row>
    <row r="5" spans="1:6" ht="19" x14ac:dyDescent="0.25">
      <c r="A5" s="66" t="s">
        <v>6</v>
      </c>
      <c r="B5" s="17" t="s">
        <v>1</v>
      </c>
      <c r="C5" s="132" t="s">
        <v>6</v>
      </c>
      <c r="D5" s="286">
        <v>0</v>
      </c>
      <c r="E5" s="286">
        <v>0</v>
      </c>
    </row>
    <row r="6" spans="1:6" ht="19" x14ac:dyDescent="0.2">
      <c r="A6" s="47"/>
      <c r="B6" s="17" t="s">
        <v>2</v>
      </c>
      <c r="C6" s="132" t="s">
        <v>6</v>
      </c>
      <c r="D6" s="286">
        <v>0.1875</v>
      </c>
      <c r="E6" s="286">
        <v>8.1632653061224483E-2</v>
      </c>
    </row>
    <row r="7" spans="1:6" ht="19" x14ac:dyDescent="0.2">
      <c r="A7" s="47"/>
      <c r="B7" s="17" t="s">
        <v>3</v>
      </c>
      <c r="C7" s="132" t="s">
        <v>6</v>
      </c>
      <c r="D7" s="287">
        <v>0</v>
      </c>
      <c r="E7" s="287">
        <v>0</v>
      </c>
    </row>
    <row r="8" spans="1:6" ht="19" x14ac:dyDescent="0.2">
      <c r="A8" s="47"/>
      <c r="B8" s="17" t="s">
        <v>4</v>
      </c>
      <c r="C8" s="132" t="s">
        <v>6</v>
      </c>
      <c r="D8" s="286">
        <v>0.2978723404255319</v>
      </c>
      <c r="E8" s="286">
        <v>9.3023255813953487E-2</v>
      </c>
    </row>
    <row r="9" spans="1:6" ht="19" x14ac:dyDescent="0.25">
      <c r="A9" s="47"/>
      <c r="B9" s="17" t="s">
        <v>62</v>
      </c>
      <c r="C9" s="132" t="s">
        <v>6</v>
      </c>
      <c r="D9" s="286">
        <v>1</v>
      </c>
      <c r="E9" s="286">
        <v>1</v>
      </c>
      <c r="F9" s="133"/>
    </row>
    <row r="10" spans="1:6" ht="19" x14ac:dyDescent="0.25">
      <c r="A10" s="47"/>
      <c r="B10" s="276" t="s">
        <v>148</v>
      </c>
      <c r="C10" s="18" t="s">
        <v>6</v>
      </c>
      <c r="D10" s="286">
        <v>0.30188679245283018</v>
      </c>
      <c r="E10" s="286">
        <v>6.5217391304347824E-2</v>
      </c>
      <c r="F10" s="133"/>
    </row>
    <row r="11" spans="1:6" ht="19" x14ac:dyDescent="0.25">
      <c r="A11" s="47"/>
      <c r="B11" s="276" t="s">
        <v>149</v>
      </c>
      <c r="C11" s="18" t="s">
        <v>6</v>
      </c>
      <c r="D11" s="286">
        <v>0.5431034482758621</v>
      </c>
      <c r="E11" s="286">
        <v>8.6206896551724144E-2</v>
      </c>
      <c r="F11" s="133"/>
    </row>
    <row r="13" spans="1:6" ht="19" x14ac:dyDescent="0.25">
      <c r="A13" s="67" t="s">
        <v>7</v>
      </c>
      <c r="B13" s="7" t="s">
        <v>1</v>
      </c>
      <c r="C13" s="149" t="s">
        <v>7</v>
      </c>
      <c r="D13" s="150" t="s">
        <v>52</v>
      </c>
      <c r="E13" s="129">
        <v>0.4</v>
      </c>
    </row>
    <row r="14" spans="1:6" ht="19" x14ac:dyDescent="0.2">
      <c r="A14" s="22"/>
      <c r="B14" s="7" t="s">
        <v>2</v>
      </c>
      <c r="C14" s="149" t="s">
        <v>7</v>
      </c>
      <c r="D14" s="150">
        <v>0.16666666666666666</v>
      </c>
      <c r="E14" s="150">
        <v>0.3</v>
      </c>
    </row>
    <row r="15" spans="1:6" ht="19" x14ac:dyDescent="0.2">
      <c r="A15" s="22"/>
      <c r="B15" s="7" t="s">
        <v>3</v>
      </c>
      <c r="C15" s="149" t="s">
        <v>7</v>
      </c>
      <c r="D15" s="129">
        <v>0</v>
      </c>
      <c r="E15" s="150">
        <v>0.1111111111111111</v>
      </c>
    </row>
    <row r="16" spans="1:6" ht="19" x14ac:dyDescent="0.2">
      <c r="A16" s="22"/>
      <c r="B16" s="21" t="s">
        <v>129</v>
      </c>
      <c r="C16" s="149" t="s">
        <v>7</v>
      </c>
      <c r="D16" s="150">
        <v>0.16666666666666666</v>
      </c>
      <c r="E16" s="129">
        <v>0</v>
      </c>
    </row>
    <row r="17" spans="1:8" ht="19" x14ac:dyDescent="0.2">
      <c r="A17" s="22"/>
      <c r="B17" s="7" t="s">
        <v>4</v>
      </c>
      <c r="C17" s="8" t="s">
        <v>53</v>
      </c>
      <c r="D17" s="150" t="s">
        <v>57</v>
      </c>
      <c r="E17" s="150" t="s">
        <v>57</v>
      </c>
      <c r="F17" s="95"/>
      <c r="G17" s="94"/>
      <c r="H17" s="93"/>
    </row>
    <row r="18" spans="1:8" ht="19" x14ac:dyDescent="0.2">
      <c r="A18" s="22"/>
      <c r="B18" s="7" t="s">
        <v>62</v>
      </c>
      <c r="C18" s="8" t="s">
        <v>53</v>
      </c>
      <c r="D18" s="150" t="s">
        <v>57</v>
      </c>
      <c r="E18" s="150" t="s">
        <v>57</v>
      </c>
      <c r="F18" s="95"/>
      <c r="G18" s="94"/>
      <c r="H18" s="93"/>
    </row>
    <row r="19" spans="1:8" ht="19" x14ac:dyDescent="0.2">
      <c r="A19" s="22"/>
      <c r="B19" s="277" t="s">
        <v>148</v>
      </c>
      <c r="C19" s="8" t="s">
        <v>53</v>
      </c>
      <c r="D19" s="150">
        <v>0.30434782608695654</v>
      </c>
      <c r="E19" s="150">
        <v>0.04</v>
      </c>
      <c r="F19" s="95"/>
      <c r="G19" s="94"/>
      <c r="H19" s="93"/>
    </row>
    <row r="20" spans="1:8" ht="19" x14ac:dyDescent="0.2">
      <c r="A20" s="22"/>
      <c r="B20" s="277" t="s">
        <v>149</v>
      </c>
      <c r="C20" s="8" t="s">
        <v>53</v>
      </c>
      <c r="D20" s="129">
        <v>0</v>
      </c>
      <c r="E20" s="129">
        <v>1</v>
      </c>
      <c r="F20" s="95"/>
      <c r="G20" s="94"/>
      <c r="H20" s="93"/>
    </row>
    <row r="22" spans="1:8" ht="19" x14ac:dyDescent="0.25">
      <c r="A22" s="134" t="s">
        <v>8</v>
      </c>
      <c r="B22" s="26" t="s">
        <v>1</v>
      </c>
      <c r="C22" s="135" t="s">
        <v>8</v>
      </c>
      <c r="D22" s="28">
        <v>0</v>
      </c>
      <c r="E22" s="28">
        <v>6.3291139240506328E-3</v>
      </c>
    </row>
    <row r="23" spans="1:8" ht="19" x14ac:dyDescent="0.2">
      <c r="A23" s="68"/>
      <c r="B23" s="26" t="s">
        <v>2</v>
      </c>
      <c r="C23" s="135" t="s">
        <v>8</v>
      </c>
      <c r="D23" s="28">
        <v>0</v>
      </c>
      <c r="E23" s="28">
        <v>1.020408163265306E-2</v>
      </c>
    </row>
    <row r="24" spans="1:8" ht="19" x14ac:dyDescent="0.2">
      <c r="A24" s="68"/>
      <c r="B24" s="26" t="s">
        <v>3</v>
      </c>
      <c r="C24" s="135" t="s">
        <v>8</v>
      </c>
      <c r="D24" s="28">
        <v>0</v>
      </c>
      <c r="E24" s="28">
        <v>0</v>
      </c>
    </row>
    <row r="25" spans="1:8" ht="19" x14ac:dyDescent="0.2">
      <c r="A25" s="68"/>
      <c r="B25" s="26" t="s">
        <v>4</v>
      </c>
      <c r="C25" s="135" t="s">
        <v>8</v>
      </c>
      <c r="D25" s="136" t="s">
        <v>56</v>
      </c>
      <c r="E25" s="136" t="s">
        <v>56</v>
      </c>
    </row>
    <row r="26" spans="1:8" ht="19" x14ac:dyDescent="0.2">
      <c r="A26" s="68"/>
      <c r="B26" s="26" t="s">
        <v>62</v>
      </c>
      <c r="C26" s="135" t="s">
        <v>8</v>
      </c>
      <c r="D26" s="136" t="s">
        <v>56</v>
      </c>
      <c r="E26" s="136" t="s">
        <v>56</v>
      </c>
    </row>
    <row r="27" spans="1:8" ht="19" x14ac:dyDescent="0.2">
      <c r="A27" s="68"/>
      <c r="B27" s="26" t="s">
        <v>148</v>
      </c>
      <c r="C27" s="123" t="s">
        <v>8</v>
      </c>
      <c r="D27" s="136" t="s">
        <v>56</v>
      </c>
      <c r="E27" s="136" t="s">
        <v>56</v>
      </c>
    </row>
    <row r="28" spans="1:8" ht="19" x14ac:dyDescent="0.2">
      <c r="A28" s="68"/>
      <c r="B28" s="26" t="s">
        <v>149</v>
      </c>
      <c r="C28" s="123" t="s">
        <v>8</v>
      </c>
      <c r="D28" s="136" t="s">
        <v>56</v>
      </c>
      <c r="E28" s="136" t="s">
        <v>56</v>
      </c>
    </row>
    <row r="29" spans="1:8" x14ac:dyDescent="0.2">
      <c r="A29" s="29"/>
      <c r="B29" s="29"/>
      <c r="C29" s="29"/>
      <c r="D29" s="29"/>
      <c r="E29" s="29"/>
    </row>
    <row r="30" spans="1:8" ht="19" x14ac:dyDescent="0.25">
      <c r="A30" s="134"/>
      <c r="B30" s="26" t="s">
        <v>1</v>
      </c>
      <c r="C30" s="136" t="s">
        <v>9</v>
      </c>
      <c r="D30" s="28">
        <v>0</v>
      </c>
      <c r="E30" s="28">
        <v>0</v>
      </c>
    </row>
    <row r="31" spans="1:8" ht="19" x14ac:dyDescent="0.2">
      <c r="A31" s="68"/>
      <c r="B31" s="26" t="s">
        <v>2</v>
      </c>
      <c r="C31" s="136" t="s">
        <v>9</v>
      </c>
      <c r="D31" s="28">
        <v>0</v>
      </c>
      <c r="E31" s="28">
        <v>0</v>
      </c>
    </row>
    <row r="32" spans="1:8" ht="19" x14ac:dyDescent="0.2">
      <c r="A32" s="68"/>
      <c r="B32" s="26" t="s">
        <v>3</v>
      </c>
      <c r="C32" s="136" t="s">
        <v>9</v>
      </c>
      <c r="D32" s="28">
        <v>0</v>
      </c>
      <c r="E32" s="130">
        <v>0</v>
      </c>
    </row>
    <row r="33" spans="1:12" ht="19" x14ac:dyDescent="0.2">
      <c r="A33" s="68"/>
      <c r="B33" s="26" t="s">
        <v>4</v>
      </c>
      <c r="C33" s="136" t="s">
        <v>9</v>
      </c>
      <c r="D33" s="136" t="s">
        <v>56</v>
      </c>
      <c r="E33" s="136" t="s">
        <v>56</v>
      </c>
    </row>
    <row r="34" spans="1:12" ht="19" x14ac:dyDescent="0.2">
      <c r="A34" s="68"/>
      <c r="B34" s="26" t="s">
        <v>62</v>
      </c>
      <c r="C34" s="136" t="s">
        <v>9</v>
      </c>
      <c r="D34" s="136" t="s">
        <v>56</v>
      </c>
      <c r="E34" s="136" t="s">
        <v>56</v>
      </c>
    </row>
    <row r="35" spans="1:12" ht="19" x14ac:dyDescent="0.2">
      <c r="A35" s="68"/>
      <c r="B35" s="26" t="s">
        <v>148</v>
      </c>
      <c r="C35" s="123" t="s">
        <v>9</v>
      </c>
      <c r="D35" s="136" t="s">
        <v>56</v>
      </c>
      <c r="E35" s="136" t="s">
        <v>56</v>
      </c>
    </row>
    <row r="36" spans="1:12" ht="19" x14ac:dyDescent="0.2">
      <c r="A36" s="68"/>
      <c r="B36" s="26" t="s">
        <v>149</v>
      </c>
      <c r="C36" s="123" t="s">
        <v>9</v>
      </c>
      <c r="D36" s="136" t="s">
        <v>56</v>
      </c>
      <c r="E36" s="136" t="s">
        <v>56</v>
      </c>
    </row>
    <row r="38" spans="1:12" ht="19" x14ac:dyDescent="0.25">
      <c r="A38" s="70" t="s">
        <v>10</v>
      </c>
      <c r="B38" s="31" t="s">
        <v>1</v>
      </c>
      <c r="C38" s="137" t="s">
        <v>10</v>
      </c>
      <c r="D38" s="33" t="s">
        <v>52</v>
      </c>
      <c r="E38" s="131">
        <v>0</v>
      </c>
    </row>
    <row r="39" spans="1:12" ht="19" x14ac:dyDescent="0.2">
      <c r="A39" s="71"/>
      <c r="B39" s="31" t="s">
        <v>2</v>
      </c>
      <c r="C39" s="137" t="s">
        <v>10</v>
      </c>
      <c r="D39" s="33">
        <v>0</v>
      </c>
      <c r="E39" s="33">
        <v>0</v>
      </c>
    </row>
    <row r="40" spans="1:12" ht="19" x14ac:dyDescent="0.2">
      <c r="A40" s="71"/>
      <c r="B40" s="31" t="s">
        <v>3</v>
      </c>
      <c r="C40" s="137" t="s">
        <v>10</v>
      </c>
      <c r="D40" s="33">
        <v>0.51162790697674421</v>
      </c>
      <c r="E40" s="33">
        <v>0.5625</v>
      </c>
    </row>
    <row r="41" spans="1:12" ht="19" x14ac:dyDescent="0.2">
      <c r="A41" s="71"/>
      <c r="B41" s="31" t="s">
        <v>4</v>
      </c>
      <c r="C41" s="137" t="s">
        <v>10</v>
      </c>
      <c r="D41" s="33" t="s">
        <v>57</v>
      </c>
      <c r="E41" s="33" t="s">
        <v>57</v>
      </c>
    </row>
    <row r="42" spans="1:12" ht="19" x14ac:dyDescent="0.2">
      <c r="A42" s="71"/>
      <c r="B42" s="31" t="s">
        <v>62</v>
      </c>
      <c r="C42" s="137" t="s">
        <v>10</v>
      </c>
      <c r="D42" s="33" t="s">
        <v>57</v>
      </c>
      <c r="E42" s="33" t="s">
        <v>57</v>
      </c>
    </row>
    <row r="43" spans="1:12" ht="40" x14ac:dyDescent="0.2">
      <c r="A43" s="71"/>
      <c r="B43" s="87" t="s">
        <v>153</v>
      </c>
      <c r="C43" s="32" t="s">
        <v>10</v>
      </c>
      <c r="D43" s="33">
        <v>0.57971014492753625</v>
      </c>
      <c r="E43" s="33">
        <v>0.19626168224299065</v>
      </c>
    </row>
    <row r="45" spans="1:12" ht="19" x14ac:dyDescent="0.25">
      <c r="A45" s="85" t="s">
        <v>27</v>
      </c>
      <c r="B45" s="49" t="s">
        <v>1</v>
      </c>
      <c r="C45" s="50" t="s">
        <v>50</v>
      </c>
      <c r="D45" s="239">
        <v>0.5</v>
      </c>
      <c r="E45" s="239">
        <v>0.60869565217391308</v>
      </c>
      <c r="F45" s="107"/>
      <c r="G45" s="139"/>
      <c r="H45" s="139"/>
      <c r="I45" s="139"/>
      <c r="J45" s="140"/>
      <c r="K45" s="140"/>
      <c r="L45" s="140"/>
    </row>
    <row r="46" spans="1:12" ht="19" x14ac:dyDescent="0.25">
      <c r="A46" s="37"/>
      <c r="B46" s="49" t="s">
        <v>2</v>
      </c>
      <c r="C46" s="50" t="s">
        <v>50</v>
      </c>
      <c r="D46" s="239">
        <v>0.52173913043478259</v>
      </c>
      <c r="E46" s="239">
        <v>0.54166666666666663</v>
      </c>
      <c r="F46" s="107"/>
      <c r="G46" s="141"/>
      <c r="H46" s="141"/>
      <c r="I46" s="141"/>
      <c r="J46" s="142"/>
      <c r="K46" s="142"/>
      <c r="L46" s="142"/>
    </row>
    <row r="47" spans="1:12" ht="19" x14ac:dyDescent="0.25">
      <c r="A47" s="37"/>
      <c r="B47" s="49" t="s">
        <v>3</v>
      </c>
      <c r="C47" s="50" t="s">
        <v>50</v>
      </c>
      <c r="D47" s="239">
        <v>0.72222222222222221</v>
      </c>
      <c r="E47" s="239">
        <v>0.60655737704918034</v>
      </c>
      <c r="F47" s="48"/>
      <c r="G47" s="141"/>
      <c r="H47" s="141"/>
      <c r="I47" s="141"/>
      <c r="J47" s="142"/>
      <c r="K47" s="142"/>
      <c r="L47" s="142"/>
    </row>
    <row r="48" spans="1:12" ht="19" x14ac:dyDescent="0.25">
      <c r="A48" s="37"/>
      <c r="B48" s="49" t="s">
        <v>4</v>
      </c>
      <c r="C48" s="50" t="s">
        <v>50</v>
      </c>
      <c r="D48" s="239" t="s">
        <v>57</v>
      </c>
      <c r="E48" s="239" t="s">
        <v>57</v>
      </c>
      <c r="F48" s="107"/>
      <c r="G48" s="141"/>
      <c r="H48" s="141"/>
      <c r="I48" s="141"/>
      <c r="J48" s="142"/>
      <c r="K48" s="142"/>
      <c r="L48" s="142"/>
    </row>
    <row r="49" spans="1:12" ht="19" x14ac:dyDescent="0.25">
      <c r="A49" s="37"/>
      <c r="B49" s="49" t="s">
        <v>62</v>
      </c>
      <c r="C49" s="50" t="s">
        <v>50</v>
      </c>
      <c r="D49" s="240">
        <v>0.6</v>
      </c>
      <c r="E49" s="239">
        <v>0.75</v>
      </c>
      <c r="F49" s="107"/>
      <c r="G49" s="141"/>
      <c r="H49" s="141"/>
      <c r="I49" s="141"/>
      <c r="J49" s="142"/>
      <c r="K49" s="142"/>
      <c r="L49" s="142"/>
    </row>
    <row r="50" spans="1:12" ht="19" x14ac:dyDescent="0.25">
      <c r="A50" s="37"/>
      <c r="B50" s="49" t="s">
        <v>148</v>
      </c>
      <c r="C50" s="50" t="s">
        <v>50</v>
      </c>
      <c r="D50" s="239">
        <v>0.54545454545454541</v>
      </c>
      <c r="E50" s="239">
        <v>0.32075471698113206</v>
      </c>
      <c r="F50" s="107"/>
      <c r="G50" s="141"/>
      <c r="H50" s="141"/>
      <c r="I50" s="141"/>
      <c r="J50" s="142"/>
      <c r="K50" s="142"/>
      <c r="L50" s="142"/>
    </row>
    <row r="51" spans="1:12" ht="19" x14ac:dyDescent="0.25">
      <c r="A51" s="37"/>
      <c r="B51" s="49" t="s">
        <v>149</v>
      </c>
      <c r="C51" s="50" t="s">
        <v>50</v>
      </c>
      <c r="D51" s="239">
        <v>0</v>
      </c>
      <c r="E51" s="283" t="s">
        <v>93</v>
      </c>
      <c r="F51" s="107"/>
      <c r="G51" s="141"/>
      <c r="H51" s="141"/>
      <c r="I51" s="141"/>
      <c r="J51" s="142"/>
      <c r="K51" s="142"/>
      <c r="L51" s="142"/>
    </row>
    <row r="53" spans="1:12" ht="19" x14ac:dyDescent="0.25">
      <c r="A53" s="143" t="s">
        <v>32</v>
      </c>
      <c r="B53" s="60" t="s">
        <v>28</v>
      </c>
      <c r="C53" s="144" t="s">
        <v>29</v>
      </c>
      <c r="D53" s="59">
        <v>0.1388888888888889</v>
      </c>
      <c r="E53" s="59">
        <v>0.12871287128712872</v>
      </c>
      <c r="F53" s="90"/>
      <c r="H53" s="20"/>
    </row>
    <row r="54" spans="1:12" ht="19" x14ac:dyDescent="0.2">
      <c r="A54" s="145"/>
      <c r="B54" s="60" t="s">
        <v>30</v>
      </c>
      <c r="C54" s="144" t="s">
        <v>29</v>
      </c>
      <c r="D54" s="59">
        <v>8.6956521739130432E-2</v>
      </c>
      <c r="E54" s="59">
        <v>0.1095890410958904</v>
      </c>
      <c r="F54" s="146"/>
    </row>
    <row r="55" spans="1:12" ht="19" x14ac:dyDescent="0.2">
      <c r="A55" s="145"/>
      <c r="B55" s="60" t="s">
        <v>31</v>
      </c>
      <c r="C55" s="144" t="s">
        <v>29</v>
      </c>
      <c r="D55" s="59">
        <v>0.34426229508196721</v>
      </c>
      <c r="E55" s="59">
        <v>0.23484848484848486</v>
      </c>
      <c r="F55" s="146"/>
    </row>
    <row r="56" spans="1:12" ht="19" x14ac:dyDescent="0.2">
      <c r="A56" s="145"/>
      <c r="B56" s="60" t="s">
        <v>4</v>
      </c>
      <c r="C56" s="144" t="s">
        <v>29</v>
      </c>
      <c r="D56" s="59">
        <v>0.125</v>
      </c>
      <c r="E56" s="59">
        <v>0.12962962962962962</v>
      </c>
      <c r="H56" s="147"/>
    </row>
    <row r="57" spans="1:12" ht="19" x14ac:dyDescent="0.2">
      <c r="A57" s="145"/>
      <c r="B57" s="60" t="s">
        <v>62</v>
      </c>
      <c r="C57" s="144" t="s">
        <v>29</v>
      </c>
      <c r="D57" s="59">
        <v>0.11764705882352941</v>
      </c>
      <c r="E57" s="59">
        <v>3.896103896103896E-2</v>
      </c>
    </row>
    <row r="58" spans="1:12" ht="19" x14ac:dyDescent="0.2">
      <c r="A58" s="145"/>
      <c r="B58" s="60" t="s">
        <v>148</v>
      </c>
      <c r="C58" s="61" t="s">
        <v>29</v>
      </c>
      <c r="D58" s="59">
        <v>0.3</v>
      </c>
      <c r="E58" s="59">
        <v>0.19230769230769232</v>
      </c>
    </row>
    <row r="59" spans="1:12" ht="19" x14ac:dyDescent="0.2">
      <c r="A59" s="145"/>
      <c r="B59" s="60" t="s">
        <v>149</v>
      </c>
      <c r="C59" s="61" t="s">
        <v>29</v>
      </c>
      <c r="D59" s="59">
        <v>0.30693069306930693</v>
      </c>
      <c r="E59" s="59">
        <v>0.27906976744186046</v>
      </c>
    </row>
    <row r="61" spans="1:12" ht="19" x14ac:dyDescent="0.25">
      <c r="A61" s="53" t="s">
        <v>33</v>
      </c>
      <c r="B61" s="63" t="s">
        <v>1</v>
      </c>
      <c r="C61" s="64" t="s">
        <v>33</v>
      </c>
      <c r="D61" s="241">
        <v>0</v>
      </c>
      <c r="E61" s="241">
        <v>0.06</v>
      </c>
    </row>
    <row r="62" spans="1:12" ht="19" x14ac:dyDescent="0.2">
      <c r="A62" s="46"/>
      <c r="B62" s="63" t="s">
        <v>2</v>
      </c>
      <c r="C62" s="64" t="s">
        <v>33</v>
      </c>
      <c r="D62" s="241">
        <v>0.08</v>
      </c>
      <c r="E62" s="241">
        <v>0.03</v>
      </c>
    </row>
    <row r="63" spans="1:12" ht="19" x14ac:dyDescent="0.2">
      <c r="A63" s="46"/>
      <c r="B63" s="63" t="s">
        <v>3</v>
      </c>
      <c r="C63" s="64" t="s">
        <v>33</v>
      </c>
      <c r="D63" s="241">
        <v>0.11</v>
      </c>
      <c r="E63" s="241">
        <v>0.2</v>
      </c>
    </row>
    <row r="64" spans="1:12" ht="19" x14ac:dyDescent="0.2">
      <c r="A64" s="46"/>
      <c r="B64" s="63" t="s">
        <v>4</v>
      </c>
      <c r="C64" s="64" t="s">
        <v>33</v>
      </c>
      <c r="D64" s="241">
        <v>0.2</v>
      </c>
      <c r="E64" s="241">
        <v>7.0000000000000007E-2</v>
      </c>
    </row>
    <row r="65" spans="1:5" ht="19" x14ac:dyDescent="0.2">
      <c r="A65" s="46"/>
      <c r="B65" s="63" t="s">
        <v>62</v>
      </c>
      <c r="C65" s="64" t="s">
        <v>33</v>
      </c>
      <c r="D65" s="62" t="s">
        <v>57</v>
      </c>
      <c r="E65" s="62" t="s">
        <v>57</v>
      </c>
    </row>
    <row r="66" spans="1:5" ht="19" x14ac:dyDescent="0.2">
      <c r="A66" s="46"/>
      <c r="B66" s="63" t="s">
        <v>148</v>
      </c>
      <c r="C66" s="64" t="s">
        <v>33</v>
      </c>
      <c r="D66" s="62" t="s">
        <v>56</v>
      </c>
      <c r="E66" s="62" t="s">
        <v>56</v>
      </c>
    </row>
    <row r="67" spans="1:5" ht="19" x14ac:dyDescent="0.2">
      <c r="A67" s="46"/>
      <c r="B67" s="63" t="s">
        <v>149</v>
      </c>
      <c r="C67" s="64" t="s">
        <v>33</v>
      </c>
      <c r="D67" s="62" t="s">
        <v>56</v>
      </c>
      <c r="E67" s="62" t="s">
        <v>56</v>
      </c>
    </row>
    <row r="69" spans="1:5" ht="19" x14ac:dyDescent="0.25">
      <c r="A69" s="80" t="s">
        <v>34</v>
      </c>
      <c r="B69" s="5" t="s">
        <v>1</v>
      </c>
      <c r="C69" s="148" t="s">
        <v>34</v>
      </c>
      <c r="D69" s="242">
        <v>0</v>
      </c>
      <c r="E69" s="208">
        <v>0</v>
      </c>
    </row>
    <row r="70" spans="1:5" ht="19" x14ac:dyDescent="0.2">
      <c r="A70" s="81"/>
      <c r="B70" s="5" t="s">
        <v>2</v>
      </c>
      <c r="C70" s="148" t="s">
        <v>34</v>
      </c>
      <c r="D70" s="242">
        <v>0</v>
      </c>
      <c r="E70" s="242">
        <v>0</v>
      </c>
    </row>
    <row r="71" spans="1:5" ht="19" x14ac:dyDescent="0.2">
      <c r="A71" s="81"/>
      <c r="B71" s="5" t="s">
        <v>3</v>
      </c>
      <c r="C71" s="148" t="s">
        <v>34</v>
      </c>
      <c r="D71" s="242">
        <v>0</v>
      </c>
      <c r="E71" s="208">
        <v>0</v>
      </c>
    </row>
    <row r="72" spans="1:5" ht="19" x14ac:dyDescent="0.2">
      <c r="A72" s="81"/>
      <c r="B72" s="5" t="s">
        <v>4</v>
      </c>
      <c r="C72" s="148" t="s">
        <v>34</v>
      </c>
      <c r="D72" s="208">
        <v>0</v>
      </c>
      <c r="E72" s="208">
        <v>0</v>
      </c>
    </row>
    <row r="73" spans="1:5" ht="19" x14ac:dyDescent="0.2">
      <c r="A73" s="81"/>
      <c r="B73" s="5" t="s">
        <v>62</v>
      </c>
      <c r="C73" s="148" t="s">
        <v>34</v>
      </c>
      <c r="D73" s="208">
        <v>1</v>
      </c>
      <c r="E73" s="208">
        <v>1</v>
      </c>
    </row>
    <row r="74" spans="1:5" ht="19" x14ac:dyDescent="0.2">
      <c r="A74" s="81"/>
      <c r="B74" s="5" t="s">
        <v>148</v>
      </c>
      <c r="C74" s="6" t="s">
        <v>34</v>
      </c>
      <c r="D74" s="208">
        <v>0.47619047619047616</v>
      </c>
      <c r="E74" s="208">
        <v>0.16666666666666666</v>
      </c>
    </row>
    <row r="75" spans="1:5" ht="19" x14ac:dyDescent="0.2">
      <c r="A75" s="81"/>
      <c r="B75" s="5" t="s">
        <v>149</v>
      </c>
      <c r="C75" s="6" t="s">
        <v>34</v>
      </c>
      <c r="D75" s="208">
        <v>0.5</v>
      </c>
      <c r="E75" s="242">
        <v>0.33333333333333331</v>
      </c>
    </row>
  </sheetData>
  <mergeCells count="1">
    <mergeCell ref="A3:E3"/>
  </mergeCells>
  <pageMargins left="0.7" right="0.7" top="0.78740157499999996" bottom="0.78740157499999996" header="0.3" footer="0.3"/>
  <pageSetup paperSize="9" scale="76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workbookViewId="0">
      <pane ySplit="2" topLeftCell="A3" activePane="bottomLeft" state="frozen"/>
      <selection pane="bottomLeft" sqref="A1:I31"/>
    </sheetView>
  </sheetViews>
  <sheetFormatPr baseColWidth="10" defaultRowHeight="16" x14ac:dyDescent="0.2"/>
  <cols>
    <col min="1" max="1" width="16.5" style="88" customWidth="1"/>
    <col min="2" max="3" width="12" style="88" customWidth="1"/>
    <col min="4" max="4" width="20.5" style="88" customWidth="1"/>
    <col min="5" max="5" width="27.1640625" style="88" customWidth="1"/>
    <col min="6" max="6" width="28" style="88" customWidth="1"/>
    <col min="7" max="7" width="24.6640625" style="88" customWidth="1"/>
    <col min="8" max="8" width="23.1640625" style="88" customWidth="1"/>
    <col min="9" max="9" width="22.5" style="88" customWidth="1"/>
    <col min="10" max="16384" width="10.83203125" style="88"/>
  </cols>
  <sheetData>
    <row r="1" spans="1:9" ht="23" customHeight="1" x14ac:dyDescent="0.2">
      <c r="A1" s="9" t="s">
        <v>102</v>
      </c>
    </row>
    <row r="2" spans="1:9" s="12" customFormat="1" ht="63" customHeight="1" x14ac:dyDescent="0.2">
      <c r="A2" s="13" t="s">
        <v>68</v>
      </c>
      <c r="B2" s="14" t="s">
        <v>67</v>
      </c>
      <c r="C2" s="14" t="s">
        <v>134</v>
      </c>
      <c r="D2" s="14" t="s">
        <v>130</v>
      </c>
      <c r="E2" s="14" t="s">
        <v>143</v>
      </c>
      <c r="F2" s="206" t="s">
        <v>75</v>
      </c>
      <c r="G2" s="206" t="s">
        <v>76</v>
      </c>
      <c r="H2" s="274" t="s">
        <v>146</v>
      </c>
      <c r="I2" s="274" t="s">
        <v>147</v>
      </c>
    </row>
    <row r="3" spans="1:9" s="154" customFormat="1" ht="19" x14ac:dyDescent="0.2">
      <c r="A3" s="200" t="s">
        <v>154</v>
      </c>
      <c r="B3" s="13"/>
      <c r="C3" s="13"/>
      <c r="D3" s="13"/>
      <c r="E3" s="13"/>
      <c r="F3" s="152"/>
      <c r="G3" s="152"/>
      <c r="H3" s="153"/>
      <c r="I3" s="153"/>
    </row>
    <row r="4" spans="1:9" s="154" customFormat="1" ht="40" x14ac:dyDescent="0.2">
      <c r="A4" s="269" t="s">
        <v>144</v>
      </c>
      <c r="B4" s="270">
        <v>2019</v>
      </c>
      <c r="C4" s="270" t="s">
        <v>135</v>
      </c>
      <c r="D4" s="270" t="s">
        <v>131</v>
      </c>
      <c r="E4" s="271">
        <v>124</v>
      </c>
      <c r="F4" s="272">
        <v>0.28225806451612906</v>
      </c>
      <c r="G4" s="272">
        <v>0.717741935483871</v>
      </c>
      <c r="H4" s="275">
        <v>10.228571428571428</v>
      </c>
      <c r="I4" s="275">
        <v>19.022471910112358</v>
      </c>
    </row>
    <row r="5" spans="1:9" s="154" customFormat="1" ht="20" x14ac:dyDescent="0.2">
      <c r="A5" s="273"/>
      <c r="B5" s="271">
        <v>2018</v>
      </c>
      <c r="C5" s="270" t="s">
        <v>135</v>
      </c>
      <c r="D5" s="270" t="s">
        <v>131</v>
      </c>
      <c r="E5" s="271">
        <v>131</v>
      </c>
      <c r="F5" s="272">
        <v>0.20610687022900764</v>
      </c>
      <c r="G5" s="272">
        <v>0.79389312977099236</v>
      </c>
      <c r="H5" s="275">
        <v>16.925925925925927</v>
      </c>
      <c r="I5" s="275">
        <v>17.076923076923077</v>
      </c>
    </row>
    <row r="6" spans="1:9" s="154" customFormat="1" ht="19" x14ac:dyDescent="0.2">
      <c r="A6" s="200" t="s">
        <v>145</v>
      </c>
      <c r="B6" s="13"/>
      <c r="C6" s="13"/>
      <c r="D6" s="13"/>
      <c r="E6" s="13"/>
      <c r="F6" s="152"/>
      <c r="G6" s="152"/>
      <c r="H6" s="153"/>
      <c r="I6" s="153"/>
    </row>
    <row r="7" spans="1:9" ht="20" x14ac:dyDescent="0.2">
      <c r="A7" s="155" t="s">
        <v>6</v>
      </c>
      <c r="B7" s="156">
        <v>2018</v>
      </c>
      <c r="C7" s="156" t="s">
        <v>135</v>
      </c>
      <c r="D7" s="156" t="s">
        <v>131</v>
      </c>
      <c r="E7" s="54">
        <v>27</v>
      </c>
      <c r="F7" s="19">
        <v>0.25925925925925924</v>
      </c>
      <c r="G7" s="19">
        <v>0.7407407407407407</v>
      </c>
    </row>
    <row r="8" spans="1:9" ht="20" x14ac:dyDescent="0.2">
      <c r="A8" s="17"/>
      <c r="B8" s="54">
        <v>2018</v>
      </c>
      <c r="C8" s="156" t="s">
        <v>135</v>
      </c>
      <c r="D8" s="54" t="s">
        <v>132</v>
      </c>
      <c r="E8" s="54">
        <v>19</v>
      </c>
      <c r="F8" s="19">
        <v>0.26315789473684209</v>
      </c>
      <c r="G8" s="19">
        <v>0.73684210526315785</v>
      </c>
    </row>
    <row r="9" spans="1:9" ht="20" x14ac:dyDescent="0.2">
      <c r="A9" s="17"/>
      <c r="B9" s="18">
        <v>2018</v>
      </c>
      <c r="C9" s="156" t="s">
        <v>135</v>
      </c>
      <c r="D9" s="18" t="s">
        <v>133</v>
      </c>
      <c r="E9" s="54">
        <v>8</v>
      </c>
      <c r="F9" s="19">
        <v>0.25</v>
      </c>
      <c r="G9" s="19">
        <v>0.75</v>
      </c>
    </row>
    <row r="10" spans="1:9" ht="19" x14ac:dyDescent="0.2">
      <c r="A10" s="17"/>
      <c r="B10" s="18">
        <v>2018</v>
      </c>
      <c r="C10" s="18" t="s">
        <v>136</v>
      </c>
      <c r="D10" s="18" t="s">
        <v>131</v>
      </c>
      <c r="E10" s="54">
        <v>2</v>
      </c>
      <c r="F10" s="19">
        <v>0.5</v>
      </c>
      <c r="G10" s="19">
        <v>0.5</v>
      </c>
    </row>
    <row r="11" spans="1:9" ht="19" x14ac:dyDescent="0.25">
      <c r="F11" s="133"/>
      <c r="G11" s="133"/>
    </row>
    <row r="12" spans="1:9" ht="20" x14ac:dyDescent="0.2">
      <c r="A12" s="157" t="s">
        <v>8</v>
      </c>
      <c r="B12" s="158">
        <v>2018</v>
      </c>
      <c r="C12" s="158" t="s">
        <v>135</v>
      </c>
      <c r="D12" s="158" t="s">
        <v>131</v>
      </c>
      <c r="E12" s="159">
        <v>7</v>
      </c>
      <c r="F12" s="244">
        <v>0.14285714285714285</v>
      </c>
      <c r="G12" s="244">
        <v>0.8571428571428571</v>
      </c>
    </row>
    <row r="13" spans="1:9" ht="19" x14ac:dyDescent="0.2">
      <c r="A13" s="26"/>
      <c r="B13" s="160">
        <v>2018</v>
      </c>
      <c r="C13" s="160" t="s">
        <v>135</v>
      </c>
      <c r="D13" s="160" t="s">
        <v>132</v>
      </c>
      <c r="E13" s="159">
        <v>7</v>
      </c>
      <c r="F13" s="28">
        <v>0.14285714285714285</v>
      </c>
      <c r="G13" s="28">
        <v>0.8571428571428571</v>
      </c>
    </row>
    <row r="14" spans="1:9" ht="19" x14ac:dyDescent="0.2">
      <c r="A14" s="26"/>
      <c r="B14" s="123">
        <v>2018</v>
      </c>
      <c r="C14" s="123" t="s">
        <v>135</v>
      </c>
      <c r="D14" s="123" t="s">
        <v>133</v>
      </c>
      <c r="E14" s="159">
        <v>0</v>
      </c>
      <c r="F14" s="28" t="s">
        <v>93</v>
      </c>
      <c r="G14" s="28" t="s">
        <v>93</v>
      </c>
    </row>
    <row r="15" spans="1:9" ht="19" x14ac:dyDescent="0.2">
      <c r="A15" s="26"/>
      <c r="B15" s="123">
        <v>2018</v>
      </c>
      <c r="C15" s="123" t="s">
        <v>136</v>
      </c>
      <c r="D15" s="123" t="s">
        <v>131</v>
      </c>
      <c r="E15" s="159" t="s">
        <v>56</v>
      </c>
      <c r="F15" s="159" t="s">
        <v>56</v>
      </c>
      <c r="G15" s="159" t="s">
        <v>56</v>
      </c>
    </row>
    <row r="16" spans="1:9" ht="19" x14ac:dyDescent="0.25">
      <c r="F16" s="133"/>
      <c r="G16" s="133"/>
    </row>
    <row r="17" spans="1:7" ht="20" x14ac:dyDescent="0.2">
      <c r="A17" s="161" t="s">
        <v>27</v>
      </c>
      <c r="B17" s="243">
        <v>2018</v>
      </c>
      <c r="C17" s="243" t="s">
        <v>135</v>
      </c>
      <c r="D17" s="243" t="s">
        <v>131</v>
      </c>
      <c r="E17" s="57">
        <v>16</v>
      </c>
      <c r="F17" s="51">
        <v>0</v>
      </c>
      <c r="G17" s="51">
        <v>1</v>
      </c>
    </row>
    <row r="18" spans="1:7" ht="19" x14ac:dyDescent="0.2">
      <c r="A18" s="49"/>
      <c r="B18" s="57">
        <v>2018</v>
      </c>
      <c r="C18" s="50" t="s">
        <v>135</v>
      </c>
      <c r="D18" s="57" t="s">
        <v>132</v>
      </c>
      <c r="E18" s="57">
        <v>16</v>
      </c>
      <c r="F18" s="51">
        <v>0</v>
      </c>
      <c r="G18" s="51">
        <v>1</v>
      </c>
    </row>
    <row r="19" spans="1:7" ht="19" x14ac:dyDescent="0.2">
      <c r="A19" s="49"/>
      <c r="B19" s="50">
        <v>2018</v>
      </c>
      <c r="C19" s="50" t="s">
        <v>135</v>
      </c>
      <c r="D19" s="50" t="s">
        <v>133</v>
      </c>
      <c r="E19" s="57">
        <v>0</v>
      </c>
      <c r="F19" s="239" t="s">
        <v>93</v>
      </c>
      <c r="G19" s="239" t="s">
        <v>93</v>
      </c>
    </row>
    <row r="20" spans="1:7" ht="19" x14ac:dyDescent="0.2">
      <c r="A20" s="49"/>
      <c r="B20" s="50">
        <v>2018</v>
      </c>
      <c r="C20" s="50" t="s">
        <v>136</v>
      </c>
      <c r="D20" s="50" t="s">
        <v>131</v>
      </c>
      <c r="E20" s="57">
        <v>0</v>
      </c>
      <c r="F20" s="239" t="s">
        <v>93</v>
      </c>
      <c r="G20" s="239" t="s">
        <v>93</v>
      </c>
    </row>
    <row r="21" spans="1:7" ht="19" x14ac:dyDescent="0.25">
      <c r="F21" s="133"/>
      <c r="G21" s="133"/>
    </row>
    <row r="22" spans="1:7" ht="20" x14ac:dyDescent="0.2">
      <c r="A22" s="162" t="s">
        <v>33</v>
      </c>
      <c r="B22" s="163">
        <v>2018</v>
      </c>
      <c r="C22" s="163" t="s">
        <v>135</v>
      </c>
      <c r="D22" s="163" t="s">
        <v>131</v>
      </c>
      <c r="E22" s="201">
        <v>4</v>
      </c>
      <c r="F22" s="62">
        <v>0.25</v>
      </c>
      <c r="G22" s="62">
        <v>0.75</v>
      </c>
    </row>
    <row r="23" spans="1:7" ht="19" x14ac:dyDescent="0.2">
      <c r="A23" s="63"/>
      <c r="B23" s="64">
        <v>2018</v>
      </c>
      <c r="C23" s="64" t="s">
        <v>135</v>
      </c>
      <c r="D23" s="164" t="s">
        <v>132</v>
      </c>
      <c r="E23" s="164">
        <v>4</v>
      </c>
      <c r="F23" s="62">
        <v>0.25</v>
      </c>
      <c r="G23" s="62">
        <v>0.75</v>
      </c>
    </row>
    <row r="24" spans="1:7" ht="19" x14ac:dyDescent="0.2">
      <c r="A24" s="63"/>
      <c r="B24" s="64">
        <v>2018</v>
      </c>
      <c r="C24" s="64" t="s">
        <v>135</v>
      </c>
      <c r="D24" s="64" t="s">
        <v>133</v>
      </c>
      <c r="E24" s="164">
        <v>0</v>
      </c>
      <c r="F24" s="62" t="s">
        <v>93</v>
      </c>
      <c r="G24" s="62" t="s">
        <v>93</v>
      </c>
    </row>
    <row r="25" spans="1:7" ht="19" x14ac:dyDescent="0.2">
      <c r="A25" s="63"/>
      <c r="B25" s="64">
        <v>2018</v>
      </c>
      <c r="C25" s="64" t="s">
        <v>136</v>
      </c>
      <c r="D25" s="64" t="s">
        <v>131</v>
      </c>
      <c r="E25" s="164" t="s">
        <v>57</v>
      </c>
      <c r="F25" s="164" t="s">
        <v>57</v>
      </c>
      <c r="G25" s="164" t="s">
        <v>57</v>
      </c>
    </row>
    <row r="26" spans="1:7" ht="19" x14ac:dyDescent="0.25">
      <c r="F26" s="133"/>
      <c r="G26" s="133"/>
    </row>
    <row r="27" spans="1:7" ht="20" x14ac:dyDescent="0.2">
      <c r="A27" s="165" t="s">
        <v>34</v>
      </c>
      <c r="B27" s="166">
        <v>2018</v>
      </c>
      <c r="C27" s="166" t="s">
        <v>135</v>
      </c>
      <c r="D27" s="166" t="s">
        <v>131</v>
      </c>
      <c r="E27" s="202">
        <v>26</v>
      </c>
      <c r="F27" s="84">
        <v>0.11538461538461539</v>
      </c>
      <c r="G27" s="84">
        <v>0.88461538461538458</v>
      </c>
    </row>
    <row r="28" spans="1:7" ht="19" x14ac:dyDescent="0.2">
      <c r="A28" s="5"/>
      <c r="B28" s="168">
        <v>2018</v>
      </c>
      <c r="C28" s="168" t="s">
        <v>135</v>
      </c>
      <c r="D28" s="167" t="s">
        <v>132</v>
      </c>
      <c r="E28" s="167">
        <v>25</v>
      </c>
      <c r="F28" s="84">
        <v>0.08</v>
      </c>
      <c r="G28" s="84">
        <v>0.92</v>
      </c>
    </row>
    <row r="29" spans="1:7" ht="19" x14ac:dyDescent="0.2">
      <c r="A29" s="5"/>
      <c r="B29" s="168">
        <v>2018</v>
      </c>
      <c r="C29" s="168" t="s">
        <v>135</v>
      </c>
      <c r="D29" s="168" t="s">
        <v>133</v>
      </c>
      <c r="E29" s="167">
        <v>1</v>
      </c>
      <c r="F29" s="84">
        <v>1</v>
      </c>
      <c r="G29" s="84">
        <v>0</v>
      </c>
    </row>
    <row r="30" spans="1:7" ht="19" x14ac:dyDescent="0.2">
      <c r="A30" s="5"/>
      <c r="B30" s="168">
        <v>2018</v>
      </c>
      <c r="C30" s="168" t="s">
        <v>136</v>
      </c>
      <c r="D30" s="168" t="s">
        <v>131</v>
      </c>
      <c r="E30" s="167">
        <v>1</v>
      </c>
      <c r="F30" s="84">
        <v>1</v>
      </c>
      <c r="G30" s="84">
        <v>0</v>
      </c>
    </row>
  </sheetData>
  <pageMargins left="0.75" right="0.75" top="1" bottom="1" header="0.5" footer="0.5"/>
  <pageSetup paperSize="9"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6"/>
  <sheetViews>
    <sheetView workbookViewId="0">
      <pane xSplit="1" ySplit="2" topLeftCell="B34" activePane="bottomRight" state="frozen"/>
      <selection pane="topRight" activeCell="B1" sqref="B1"/>
      <selection pane="bottomLeft" activeCell="A2" sqref="A2"/>
      <selection pane="bottomRight" sqref="A1:E66"/>
    </sheetView>
  </sheetViews>
  <sheetFormatPr baseColWidth="10" defaultRowHeight="16" x14ac:dyDescent="0.2"/>
  <cols>
    <col min="1" max="1" width="13.83203125" style="154" customWidth="1"/>
    <col min="2" max="2" width="37" style="88" customWidth="1"/>
    <col min="3" max="3" width="14.1640625" style="88" customWidth="1"/>
    <col min="4" max="4" width="27.1640625" style="205" customWidth="1"/>
    <col min="5" max="5" width="27.83203125" style="88" customWidth="1"/>
    <col min="6" max="16384" width="10.83203125" style="88"/>
  </cols>
  <sheetData>
    <row r="1" spans="1:5" ht="23" customHeight="1" x14ac:dyDescent="0.2">
      <c r="A1" s="9" t="s">
        <v>103</v>
      </c>
      <c r="D1" s="88"/>
    </row>
    <row r="2" spans="1:5" s="12" customFormat="1" ht="40" x14ac:dyDescent="0.2">
      <c r="A2" s="13" t="s">
        <v>68</v>
      </c>
      <c r="B2" s="13" t="s">
        <v>77</v>
      </c>
      <c r="C2" s="13" t="s">
        <v>67</v>
      </c>
      <c r="D2" s="14" t="s">
        <v>95</v>
      </c>
      <c r="E2" s="14" t="s">
        <v>88</v>
      </c>
    </row>
    <row r="3" spans="1:5" ht="19" x14ac:dyDescent="0.2">
      <c r="A3" s="169" t="s">
        <v>6</v>
      </c>
      <c r="B3" s="170" t="s">
        <v>78</v>
      </c>
      <c r="C3" s="17">
        <v>2018</v>
      </c>
      <c r="D3" s="18">
        <v>9</v>
      </c>
      <c r="E3" s="19">
        <v>0.44444444444444442</v>
      </c>
    </row>
    <row r="4" spans="1:5" ht="19" x14ac:dyDescent="0.2">
      <c r="A4" s="246"/>
      <c r="B4" s="17"/>
      <c r="C4" s="17"/>
      <c r="D4" s="18"/>
      <c r="E4" s="19"/>
    </row>
    <row r="5" spans="1:5" ht="20" hidden="1" x14ac:dyDescent="0.2">
      <c r="A5" s="246"/>
      <c r="B5" s="171" t="s">
        <v>69</v>
      </c>
      <c r="C5" s="17">
        <v>2017</v>
      </c>
      <c r="D5" s="18"/>
      <c r="E5" s="19">
        <v>0</v>
      </c>
    </row>
    <row r="6" spans="1:5" ht="19" hidden="1" x14ac:dyDescent="0.2">
      <c r="A6" s="246"/>
      <c r="B6" s="17"/>
      <c r="C6" s="17">
        <v>2016</v>
      </c>
      <c r="D6" s="18"/>
      <c r="E6" s="19">
        <v>0</v>
      </c>
    </row>
    <row r="7" spans="1:5" ht="19" hidden="1" x14ac:dyDescent="0.2">
      <c r="A7" s="246"/>
      <c r="B7" s="17"/>
      <c r="C7" s="17">
        <v>2015</v>
      </c>
      <c r="D7" s="18"/>
      <c r="E7" s="19">
        <v>0</v>
      </c>
    </row>
    <row r="8" spans="1:5" ht="19" hidden="1" x14ac:dyDescent="0.2">
      <c r="A8" s="246"/>
      <c r="B8" s="17"/>
      <c r="C8" s="17">
        <v>2014</v>
      </c>
      <c r="D8" s="18"/>
      <c r="E8" s="19">
        <v>0</v>
      </c>
    </row>
    <row r="9" spans="1:5" ht="19" hidden="1" x14ac:dyDescent="0.2">
      <c r="A9" s="246"/>
      <c r="B9" s="17"/>
      <c r="C9" s="17">
        <v>2013</v>
      </c>
      <c r="D9" s="18"/>
      <c r="E9" s="19">
        <v>0</v>
      </c>
    </row>
    <row r="10" spans="1:5" ht="19" hidden="1" x14ac:dyDescent="0.2">
      <c r="A10" s="246"/>
      <c r="B10" s="17"/>
      <c r="C10" s="17">
        <v>2012</v>
      </c>
      <c r="D10" s="18"/>
      <c r="E10" s="19">
        <v>0</v>
      </c>
    </row>
    <row r="11" spans="1:5" ht="19" hidden="1" x14ac:dyDescent="0.2">
      <c r="A11" s="246"/>
      <c r="B11" s="17"/>
      <c r="C11" s="17"/>
      <c r="D11" s="18"/>
      <c r="E11" s="18"/>
    </row>
    <row r="12" spans="1:5" ht="26" customHeight="1" x14ac:dyDescent="0.2">
      <c r="A12" s="246"/>
      <c r="B12" s="171" t="s">
        <v>79</v>
      </c>
      <c r="C12" s="17">
        <v>2018</v>
      </c>
      <c r="D12" s="18">
        <v>7</v>
      </c>
      <c r="E12" s="19">
        <v>0.14285714285714285</v>
      </c>
    </row>
    <row r="13" spans="1:5" ht="19" x14ac:dyDescent="0.2">
      <c r="A13" s="246"/>
      <c r="B13" s="17"/>
      <c r="C13" s="17"/>
      <c r="D13" s="18"/>
      <c r="E13" s="18"/>
    </row>
    <row r="14" spans="1:5" ht="19" x14ac:dyDescent="0.2">
      <c r="A14" s="246"/>
      <c r="B14" s="17" t="s">
        <v>81</v>
      </c>
      <c r="C14" s="17">
        <v>2018</v>
      </c>
      <c r="D14" s="18">
        <v>12</v>
      </c>
      <c r="E14" s="19">
        <v>0.75</v>
      </c>
    </row>
    <row r="16" spans="1:5" ht="20" x14ac:dyDescent="0.2">
      <c r="A16" s="245" t="s">
        <v>7</v>
      </c>
      <c r="B16" s="172" t="s">
        <v>137</v>
      </c>
      <c r="C16" s="21">
        <v>2018</v>
      </c>
      <c r="D16" s="8">
        <v>11</v>
      </c>
      <c r="E16" s="150">
        <v>0.45454545454545453</v>
      </c>
    </row>
    <row r="17" spans="1:5" ht="19" x14ac:dyDescent="0.2">
      <c r="A17" s="247"/>
      <c r="B17" s="21"/>
      <c r="C17" s="21"/>
      <c r="D17" s="8"/>
      <c r="E17" s="203"/>
    </row>
    <row r="18" spans="1:5" ht="20" x14ac:dyDescent="0.2">
      <c r="A18" s="247"/>
      <c r="B18" s="172" t="s">
        <v>138</v>
      </c>
      <c r="C18" s="21">
        <v>2018</v>
      </c>
      <c r="D18" s="8">
        <v>11</v>
      </c>
      <c r="E18" s="150">
        <v>0.18181818181818182</v>
      </c>
    </row>
    <row r="19" spans="1:5" ht="19" x14ac:dyDescent="0.2">
      <c r="A19" s="247"/>
      <c r="B19" s="172"/>
      <c r="C19" s="21"/>
      <c r="D19" s="8"/>
      <c r="E19" s="203"/>
    </row>
    <row r="20" spans="1:5" ht="20" x14ac:dyDescent="0.2">
      <c r="A20" s="247"/>
      <c r="B20" s="172" t="s">
        <v>139</v>
      </c>
      <c r="C20" s="21">
        <v>2018</v>
      </c>
      <c r="D20" s="8">
        <v>22</v>
      </c>
      <c r="E20" s="150">
        <v>0.45454545454545453</v>
      </c>
    </row>
    <row r="21" spans="1:5" ht="19" x14ac:dyDescent="0.2">
      <c r="A21" s="247"/>
      <c r="B21" s="172"/>
      <c r="C21" s="21"/>
      <c r="D21" s="8"/>
      <c r="E21" s="150"/>
    </row>
    <row r="22" spans="1:5" ht="20" x14ac:dyDescent="0.2">
      <c r="A22" s="247"/>
      <c r="B22" s="172" t="s">
        <v>140</v>
      </c>
      <c r="C22" s="21">
        <v>2018</v>
      </c>
      <c r="D22" s="8">
        <v>11</v>
      </c>
      <c r="E22" s="150">
        <v>0.18181818181818182</v>
      </c>
    </row>
    <row r="23" spans="1:5" ht="19" x14ac:dyDescent="0.25">
      <c r="E23" s="133"/>
    </row>
    <row r="24" spans="1:5" ht="20" x14ac:dyDescent="0.2">
      <c r="A24" s="173" t="s">
        <v>8</v>
      </c>
      <c r="B24" s="27" t="s">
        <v>70</v>
      </c>
      <c r="C24" s="26">
        <v>2018</v>
      </c>
      <c r="D24" s="2">
        <v>22</v>
      </c>
      <c r="E24" s="28">
        <v>0.31818181818181818</v>
      </c>
    </row>
    <row r="25" spans="1:5" ht="19" x14ac:dyDescent="0.2">
      <c r="A25" s="248"/>
      <c r="B25" s="26"/>
      <c r="C25" s="26"/>
      <c r="D25" s="123"/>
      <c r="E25" s="174"/>
    </row>
    <row r="26" spans="1:5" ht="19" x14ac:dyDescent="0.2">
      <c r="A26" s="248"/>
      <c r="B26" s="56" t="s">
        <v>71</v>
      </c>
      <c r="C26" s="26">
        <v>2018</v>
      </c>
      <c r="D26" s="2">
        <v>5</v>
      </c>
      <c r="E26" s="28">
        <v>0.8</v>
      </c>
    </row>
    <row r="27" spans="1:5" ht="19" x14ac:dyDescent="0.2">
      <c r="A27" s="248"/>
      <c r="B27" s="26"/>
      <c r="C27" s="26"/>
      <c r="D27" s="123"/>
      <c r="E27" s="174"/>
    </row>
    <row r="28" spans="1:5" ht="40" x14ac:dyDescent="0.2">
      <c r="A28" s="248"/>
      <c r="B28" s="27" t="s">
        <v>80</v>
      </c>
      <c r="C28" s="26">
        <v>2018</v>
      </c>
      <c r="D28" s="123">
        <v>17</v>
      </c>
      <c r="E28" s="28">
        <v>0.29411764705882354</v>
      </c>
    </row>
    <row r="29" spans="1:5" ht="19" x14ac:dyDescent="0.25">
      <c r="E29" s="133"/>
    </row>
    <row r="30" spans="1:5" ht="20" x14ac:dyDescent="0.2">
      <c r="A30" s="249" t="s">
        <v>10</v>
      </c>
      <c r="B30" s="87" t="s">
        <v>70</v>
      </c>
      <c r="C30" s="31">
        <v>2018</v>
      </c>
      <c r="D30" s="32">
        <v>58</v>
      </c>
      <c r="E30" s="33">
        <v>0.32758620689655171</v>
      </c>
    </row>
    <row r="31" spans="1:5" ht="19" x14ac:dyDescent="0.2">
      <c r="A31" s="250"/>
      <c r="B31" s="31"/>
      <c r="C31" s="31"/>
      <c r="D31" s="32"/>
      <c r="E31" s="175"/>
    </row>
    <row r="32" spans="1:5" ht="40" x14ac:dyDescent="0.2">
      <c r="A32" s="250"/>
      <c r="B32" s="87" t="s">
        <v>82</v>
      </c>
      <c r="C32" s="31">
        <v>2018</v>
      </c>
      <c r="D32" s="32">
        <v>11</v>
      </c>
      <c r="E32" s="33">
        <v>9.0909090909090912E-2</v>
      </c>
    </row>
    <row r="33" spans="1:5" ht="19" x14ac:dyDescent="0.25">
      <c r="A33" s="250"/>
      <c r="B33" s="31"/>
      <c r="C33" s="176"/>
      <c r="D33" s="193"/>
      <c r="E33" s="176"/>
    </row>
    <row r="34" spans="1:5" ht="20" x14ac:dyDescent="0.2">
      <c r="A34" s="250"/>
      <c r="B34" s="87" t="s">
        <v>83</v>
      </c>
      <c r="C34" s="31">
        <v>2018</v>
      </c>
      <c r="D34" s="32">
        <v>10</v>
      </c>
      <c r="E34" s="33">
        <v>0.1</v>
      </c>
    </row>
    <row r="35" spans="1:5" ht="19" x14ac:dyDescent="0.25">
      <c r="E35" s="133"/>
    </row>
    <row r="36" spans="1:5" ht="19" x14ac:dyDescent="0.2">
      <c r="A36" s="251" t="s">
        <v>27</v>
      </c>
      <c r="B36" s="49" t="s">
        <v>70</v>
      </c>
      <c r="C36" s="49">
        <v>2018</v>
      </c>
      <c r="D36" s="50">
        <v>30</v>
      </c>
      <c r="E36" s="51">
        <v>0.46666666666666667</v>
      </c>
    </row>
    <row r="37" spans="1:5" ht="19" x14ac:dyDescent="0.2">
      <c r="A37" s="252"/>
      <c r="B37" s="49"/>
      <c r="C37" s="49"/>
      <c r="D37" s="50"/>
      <c r="E37" s="50"/>
    </row>
    <row r="38" spans="1:5" ht="20" x14ac:dyDescent="0.2">
      <c r="A38" s="252"/>
      <c r="B38" s="178" t="s">
        <v>84</v>
      </c>
      <c r="C38" s="49">
        <v>2018</v>
      </c>
      <c r="D38" s="50">
        <v>9</v>
      </c>
      <c r="E38" s="51">
        <v>0.33333333333333331</v>
      </c>
    </row>
    <row r="39" spans="1:5" ht="19" x14ac:dyDescent="0.2">
      <c r="A39" s="252"/>
      <c r="B39" s="49"/>
      <c r="C39" s="49"/>
      <c r="D39" s="50"/>
      <c r="E39" s="50"/>
    </row>
    <row r="40" spans="1:5" ht="19" x14ac:dyDescent="0.2">
      <c r="A40" s="252"/>
      <c r="B40" s="49" t="s">
        <v>141</v>
      </c>
      <c r="C40" s="49">
        <v>2018</v>
      </c>
      <c r="D40" s="50">
        <v>11</v>
      </c>
      <c r="E40" s="51">
        <v>0.45454545454545453</v>
      </c>
    </row>
    <row r="41" spans="1:5" ht="19" x14ac:dyDescent="0.2">
      <c r="A41" s="252"/>
      <c r="B41" s="49"/>
      <c r="C41" s="49"/>
      <c r="D41" s="50"/>
      <c r="E41" s="51"/>
    </row>
    <row r="42" spans="1:5" ht="40" x14ac:dyDescent="0.2">
      <c r="A42" s="252"/>
      <c r="B42" s="178" t="s">
        <v>85</v>
      </c>
      <c r="C42" s="49">
        <v>2018</v>
      </c>
      <c r="D42" s="50">
        <v>15</v>
      </c>
      <c r="E42" s="51">
        <v>0.66666666666666663</v>
      </c>
    </row>
    <row r="43" spans="1:5" ht="19" hidden="1" x14ac:dyDescent="0.2">
      <c r="A43" s="252"/>
      <c r="B43" s="49" t="s">
        <v>72</v>
      </c>
      <c r="C43" s="49">
        <v>2017</v>
      </c>
      <c r="D43" s="50"/>
      <c r="E43" s="51" t="e">
        <v>#DIV/0!</v>
      </c>
    </row>
    <row r="44" spans="1:5" ht="19" hidden="1" x14ac:dyDescent="0.2">
      <c r="A44" s="252"/>
      <c r="B44" s="306"/>
      <c r="C44" s="49">
        <v>2016</v>
      </c>
      <c r="D44" s="50"/>
      <c r="E44" s="51" t="e">
        <v>#DIV/0!</v>
      </c>
    </row>
    <row r="45" spans="1:5" ht="19" hidden="1" x14ac:dyDescent="0.2">
      <c r="A45" s="252"/>
      <c r="B45" s="306"/>
      <c r="C45" s="49">
        <v>2015</v>
      </c>
      <c r="D45" s="50"/>
      <c r="E45" s="51" t="e">
        <v>#DIV/0!</v>
      </c>
    </row>
    <row r="46" spans="1:5" ht="19" hidden="1" x14ac:dyDescent="0.2">
      <c r="A46" s="252"/>
      <c r="B46" s="306"/>
      <c r="C46" s="49">
        <v>2014</v>
      </c>
      <c r="D46" s="50"/>
      <c r="E46" s="51">
        <v>0.36363636363636365</v>
      </c>
    </row>
    <row r="47" spans="1:5" ht="19" hidden="1" x14ac:dyDescent="0.2">
      <c r="A47" s="252"/>
      <c r="B47" s="306"/>
      <c r="C47" s="49">
        <v>2013</v>
      </c>
      <c r="D47" s="50"/>
      <c r="E47" s="51">
        <v>0.33333333333333331</v>
      </c>
    </row>
    <row r="48" spans="1:5" ht="19" hidden="1" x14ac:dyDescent="0.2">
      <c r="A48" s="252"/>
      <c r="B48" s="306"/>
      <c r="C48" s="49">
        <v>2012</v>
      </c>
      <c r="D48" s="50"/>
      <c r="E48" s="51">
        <v>0.33333333333333331</v>
      </c>
    </row>
    <row r="49" spans="1:5" ht="19" hidden="1" x14ac:dyDescent="0.2">
      <c r="A49" s="252"/>
      <c r="B49" s="306"/>
      <c r="C49" s="49">
        <v>2011</v>
      </c>
      <c r="D49" s="50"/>
      <c r="E49" s="51">
        <v>0.33333333333333331</v>
      </c>
    </row>
    <row r="50" spans="1:5" ht="19" hidden="1" x14ac:dyDescent="0.2">
      <c r="A50" s="252"/>
      <c r="B50" s="306"/>
      <c r="C50" s="49">
        <v>2010</v>
      </c>
      <c r="D50" s="50"/>
      <c r="E50" s="51">
        <v>0.33333333333333331</v>
      </c>
    </row>
    <row r="51" spans="1:5" ht="19" hidden="1" x14ac:dyDescent="0.2">
      <c r="A51" s="252"/>
      <c r="B51" s="306"/>
      <c r="C51" s="49">
        <v>2009</v>
      </c>
      <c r="D51" s="50"/>
      <c r="E51" s="51">
        <v>0.33333333333333331</v>
      </c>
    </row>
    <row r="52" spans="1:5" ht="19" hidden="1" x14ac:dyDescent="0.2">
      <c r="A52" s="252"/>
      <c r="B52" s="306"/>
      <c r="C52" s="49">
        <v>2008</v>
      </c>
      <c r="D52" s="50"/>
      <c r="E52" s="51">
        <v>0.33333333333333331</v>
      </c>
    </row>
    <row r="53" spans="1:5" ht="19" x14ac:dyDescent="0.25">
      <c r="E53" s="133"/>
    </row>
    <row r="54" spans="1:5" ht="19" x14ac:dyDescent="0.2">
      <c r="A54" s="179" t="s">
        <v>32</v>
      </c>
      <c r="B54" s="60" t="s">
        <v>73</v>
      </c>
      <c r="C54" s="60">
        <v>2018</v>
      </c>
      <c r="D54" s="61">
        <v>15</v>
      </c>
      <c r="E54" s="59">
        <v>0.46666666666666667</v>
      </c>
    </row>
    <row r="55" spans="1:5" ht="19" x14ac:dyDescent="0.2">
      <c r="A55" s="253"/>
      <c r="B55" s="60"/>
      <c r="C55" s="60"/>
      <c r="D55" s="61"/>
      <c r="E55" s="204"/>
    </row>
    <row r="56" spans="1:5" ht="40" x14ac:dyDescent="0.2">
      <c r="A56" s="253"/>
      <c r="B56" s="180" t="s">
        <v>74</v>
      </c>
      <c r="C56" s="60">
        <v>2018</v>
      </c>
      <c r="D56" s="61">
        <v>6</v>
      </c>
      <c r="E56" s="59">
        <v>0.33333333333333331</v>
      </c>
    </row>
    <row r="57" spans="1:5" ht="19" x14ac:dyDescent="0.2">
      <c r="A57" s="253"/>
      <c r="B57" s="60"/>
      <c r="C57" s="60"/>
      <c r="D57" s="61"/>
      <c r="E57" s="204"/>
    </row>
    <row r="58" spans="1:5" ht="19" x14ac:dyDescent="0.2">
      <c r="A58" s="253"/>
      <c r="B58" s="60" t="s">
        <v>109</v>
      </c>
      <c r="C58" s="60">
        <v>2018</v>
      </c>
      <c r="D58" s="61">
        <v>15</v>
      </c>
      <c r="E58" s="59">
        <v>0.26666666666666666</v>
      </c>
    </row>
    <row r="59" spans="1:5" ht="19" x14ac:dyDescent="0.25">
      <c r="E59" s="133"/>
    </row>
    <row r="60" spans="1:5" ht="20" x14ac:dyDescent="0.2">
      <c r="A60" s="254" t="s">
        <v>33</v>
      </c>
      <c r="B60" s="184" t="s">
        <v>86</v>
      </c>
      <c r="C60" s="63">
        <v>2018</v>
      </c>
      <c r="D60" s="64">
        <v>17</v>
      </c>
      <c r="E60" s="62">
        <v>0.52941176470588236</v>
      </c>
    </row>
    <row r="61" spans="1:5" ht="19" x14ac:dyDescent="0.25">
      <c r="E61" s="133"/>
    </row>
    <row r="62" spans="1:5" ht="20" x14ac:dyDescent="0.2">
      <c r="A62" s="185" t="s">
        <v>34</v>
      </c>
      <c r="B62" s="183" t="s">
        <v>87</v>
      </c>
      <c r="C62" s="5">
        <v>2018</v>
      </c>
      <c r="D62" s="6">
        <v>12</v>
      </c>
      <c r="E62" s="84">
        <v>0.33333333333333331</v>
      </c>
    </row>
    <row r="63" spans="1:5" ht="19" x14ac:dyDescent="0.2">
      <c r="A63" s="255"/>
      <c r="B63" s="5"/>
      <c r="C63" s="5"/>
      <c r="D63" s="6"/>
      <c r="E63" s="6"/>
    </row>
    <row r="64" spans="1:5" ht="19" x14ac:dyDescent="0.2">
      <c r="A64" s="255"/>
      <c r="B64" s="5" t="s">
        <v>142</v>
      </c>
      <c r="C64" s="5">
        <v>2018</v>
      </c>
      <c r="D64" s="168">
        <v>6</v>
      </c>
      <c r="E64" s="84">
        <v>0.16666666666666666</v>
      </c>
    </row>
    <row r="65" spans="1:5" ht="19" x14ac:dyDescent="0.2">
      <c r="A65" s="255"/>
      <c r="B65" s="5"/>
      <c r="C65" s="5"/>
      <c r="D65" s="6"/>
      <c r="E65" s="6"/>
    </row>
    <row r="66" spans="1:5" ht="19" x14ac:dyDescent="0.2">
      <c r="A66" s="255"/>
      <c r="B66" s="5" t="s">
        <v>81</v>
      </c>
      <c r="C66" s="5">
        <v>2018</v>
      </c>
      <c r="D66" s="6">
        <v>10</v>
      </c>
      <c r="E66" s="84">
        <v>0.4</v>
      </c>
    </row>
  </sheetData>
  <mergeCells count="1">
    <mergeCell ref="B44:B52"/>
  </mergeCells>
  <pageMargins left="0.7" right="0.7" top="0.78740157499999996" bottom="0.78740157499999996" header="0.3" footer="0.3"/>
  <pageSetup paperSize="9" scale="68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5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115" sqref="I115"/>
    </sheetView>
  </sheetViews>
  <sheetFormatPr baseColWidth="10" defaultRowHeight="19" x14ac:dyDescent="0.25"/>
  <cols>
    <col min="1" max="1" width="12.33203125" style="88" customWidth="1"/>
    <col min="2" max="2" width="19.83203125" style="88" customWidth="1"/>
    <col min="3" max="3" width="23.5" style="88" customWidth="1"/>
    <col min="4" max="4" width="21" style="88" customWidth="1"/>
    <col min="5" max="5" width="22.1640625" style="88" customWidth="1"/>
    <col min="6" max="8" width="16.83203125" style="133" customWidth="1"/>
    <col min="9" max="9" width="19.6640625" style="88" customWidth="1"/>
    <col min="10" max="16384" width="10.83203125" style="88"/>
  </cols>
  <sheetData>
    <row r="1" spans="1:9" ht="23" customHeight="1" x14ac:dyDescent="0.25">
      <c r="A1" s="9" t="s">
        <v>104</v>
      </c>
    </row>
    <row r="2" spans="1:9" s="12" customFormat="1" ht="80" x14ac:dyDescent="0.2">
      <c r="A2" s="13" t="s">
        <v>68</v>
      </c>
      <c r="B2" s="13" t="s">
        <v>65</v>
      </c>
      <c r="C2" s="207" t="s">
        <v>58</v>
      </c>
      <c r="D2" s="207" t="s">
        <v>67</v>
      </c>
      <c r="E2" s="207" t="s">
        <v>89</v>
      </c>
      <c r="F2" s="207" t="s">
        <v>105</v>
      </c>
      <c r="G2" s="207" t="s">
        <v>106</v>
      </c>
      <c r="H2" s="207" t="s">
        <v>107</v>
      </c>
    </row>
    <row r="3" spans="1:9" s="154" customFormat="1" x14ac:dyDescent="0.2">
      <c r="A3" s="200" t="s">
        <v>94</v>
      </c>
      <c r="B3" s="13"/>
      <c r="C3" s="14"/>
      <c r="D3" s="152"/>
      <c r="E3" s="152"/>
      <c r="F3" s="48"/>
      <c r="G3" s="48"/>
      <c r="H3" s="48"/>
    </row>
    <row r="4" spans="1:9" s="154" customFormat="1" ht="37" customHeight="1" x14ac:dyDescent="0.2">
      <c r="A4" s="307" t="s">
        <v>108</v>
      </c>
      <c r="B4" s="302"/>
      <c r="C4" s="302"/>
      <c r="D4" s="302"/>
      <c r="E4" s="302"/>
      <c r="F4" s="302"/>
      <c r="G4" s="302"/>
      <c r="H4" s="302"/>
    </row>
    <row r="5" spans="1:9" x14ac:dyDescent="0.2">
      <c r="A5" s="186" t="s">
        <v>6</v>
      </c>
      <c r="B5" s="187" t="s">
        <v>1</v>
      </c>
      <c r="C5" s="188" t="s">
        <v>6</v>
      </c>
      <c r="D5" s="188">
        <v>2018</v>
      </c>
      <c r="E5" s="188">
        <v>2</v>
      </c>
      <c r="F5" s="258">
        <v>0.30769230769230771</v>
      </c>
      <c r="G5" s="258">
        <v>0.44444444444444442</v>
      </c>
      <c r="H5" s="258">
        <v>0</v>
      </c>
      <c r="I5" s="189"/>
    </row>
    <row r="6" spans="1:9" x14ac:dyDescent="0.2">
      <c r="A6" s="186"/>
      <c r="B6" s="187"/>
      <c r="C6" s="188" t="s">
        <v>6</v>
      </c>
      <c r="D6" s="188">
        <v>2017</v>
      </c>
      <c r="E6" s="188">
        <v>2</v>
      </c>
      <c r="F6" s="258">
        <v>0.45833333333333331</v>
      </c>
      <c r="G6" s="258">
        <v>0.53846153846153844</v>
      </c>
      <c r="H6" s="258">
        <v>1</v>
      </c>
      <c r="I6" s="189"/>
    </row>
    <row r="7" spans="1:9" x14ac:dyDescent="0.2">
      <c r="A7" s="47"/>
      <c r="B7" s="187"/>
      <c r="C7" s="188"/>
      <c r="D7" s="188"/>
      <c r="E7" s="188"/>
      <c r="F7" s="258"/>
      <c r="G7" s="258"/>
      <c r="H7" s="258"/>
    </row>
    <row r="8" spans="1:9" x14ac:dyDescent="0.2">
      <c r="A8" s="47"/>
      <c r="B8" s="187" t="s">
        <v>2</v>
      </c>
      <c r="C8" s="188" t="s">
        <v>6</v>
      </c>
      <c r="D8" s="188">
        <v>2018</v>
      </c>
      <c r="E8" s="188">
        <v>0</v>
      </c>
      <c r="F8" s="288" t="s">
        <v>93</v>
      </c>
      <c r="G8" s="288" t="s">
        <v>93</v>
      </c>
      <c r="H8" s="288" t="s">
        <v>93</v>
      </c>
    </row>
    <row r="9" spans="1:9" x14ac:dyDescent="0.2">
      <c r="A9" s="47"/>
      <c r="B9" s="187"/>
      <c r="C9" s="188" t="s">
        <v>6</v>
      </c>
      <c r="D9" s="188">
        <v>2017</v>
      </c>
      <c r="E9" s="188">
        <v>1</v>
      </c>
      <c r="F9" s="258">
        <v>0</v>
      </c>
      <c r="G9" s="288" t="s">
        <v>93</v>
      </c>
      <c r="H9" s="258">
        <v>0</v>
      </c>
    </row>
    <row r="10" spans="1:9" x14ac:dyDescent="0.2">
      <c r="A10" s="47"/>
      <c r="B10" s="187"/>
      <c r="C10" s="188"/>
      <c r="D10" s="188"/>
      <c r="E10" s="188"/>
      <c r="F10" s="258"/>
      <c r="G10" s="258"/>
      <c r="H10" s="258"/>
    </row>
    <row r="11" spans="1:9" x14ac:dyDescent="0.2">
      <c r="A11" s="47"/>
      <c r="B11" s="187" t="s">
        <v>3</v>
      </c>
      <c r="C11" s="188" t="s">
        <v>6</v>
      </c>
      <c r="D11" s="188">
        <v>2018</v>
      </c>
      <c r="E11" s="188">
        <v>1</v>
      </c>
      <c r="F11" s="258">
        <v>0.2</v>
      </c>
      <c r="G11" s="258">
        <v>0.5</v>
      </c>
      <c r="H11" s="258">
        <v>1</v>
      </c>
    </row>
    <row r="12" spans="1:9" x14ac:dyDescent="0.2">
      <c r="A12" s="47"/>
      <c r="B12" s="187"/>
      <c r="C12" s="188" t="s">
        <v>6</v>
      </c>
      <c r="D12" s="188">
        <v>2017</v>
      </c>
      <c r="E12" s="188">
        <v>1</v>
      </c>
      <c r="F12" s="258">
        <v>0.33333333333333331</v>
      </c>
      <c r="G12" s="258">
        <v>0.33333333333333331</v>
      </c>
      <c r="H12" s="258">
        <v>0</v>
      </c>
    </row>
    <row r="13" spans="1:9" x14ac:dyDescent="0.2">
      <c r="A13" s="47"/>
      <c r="B13" s="187"/>
      <c r="C13" s="188"/>
      <c r="D13" s="188"/>
      <c r="E13" s="188"/>
      <c r="F13" s="258"/>
      <c r="G13" s="258"/>
      <c r="H13" s="258"/>
    </row>
    <row r="14" spans="1:9" x14ac:dyDescent="0.2">
      <c r="A14" s="47"/>
      <c r="B14" s="187" t="s">
        <v>4</v>
      </c>
      <c r="C14" s="188" t="s">
        <v>6</v>
      </c>
      <c r="D14" s="188">
        <v>2018</v>
      </c>
      <c r="E14" s="188">
        <v>14</v>
      </c>
      <c r="F14" s="258">
        <v>0.37647058823529411</v>
      </c>
      <c r="G14" s="258">
        <v>0.59459459459459463</v>
      </c>
      <c r="H14" s="258">
        <v>0.6428571428571429</v>
      </c>
    </row>
    <row r="15" spans="1:9" x14ac:dyDescent="0.2">
      <c r="A15" s="47"/>
      <c r="B15" s="187"/>
      <c r="C15" s="188" t="s">
        <v>6</v>
      </c>
      <c r="D15" s="188">
        <v>2017</v>
      </c>
      <c r="E15" s="188">
        <v>10</v>
      </c>
      <c r="F15" s="258">
        <v>0.40909090909090912</v>
      </c>
      <c r="G15" s="258">
        <v>0.4642857142857143</v>
      </c>
      <c r="H15" s="258">
        <v>0.6</v>
      </c>
    </row>
    <row r="16" spans="1:9" x14ac:dyDescent="0.2">
      <c r="A16" s="47"/>
      <c r="B16" s="187"/>
      <c r="C16" s="188"/>
      <c r="D16" s="188"/>
      <c r="E16" s="188"/>
      <c r="F16" s="258"/>
      <c r="G16" s="258"/>
      <c r="H16" s="258"/>
    </row>
    <row r="17" spans="1:8" x14ac:dyDescent="0.2">
      <c r="A17" s="47"/>
      <c r="B17" s="187" t="s">
        <v>62</v>
      </c>
      <c r="C17" s="188" t="s">
        <v>6</v>
      </c>
      <c r="D17" s="188">
        <v>2018</v>
      </c>
      <c r="E17" s="188" t="s">
        <v>56</v>
      </c>
      <c r="F17" s="188" t="s">
        <v>56</v>
      </c>
      <c r="G17" s="188" t="s">
        <v>56</v>
      </c>
      <c r="H17" s="188" t="s">
        <v>56</v>
      </c>
    </row>
    <row r="18" spans="1:8" x14ac:dyDescent="0.2">
      <c r="A18" s="47"/>
      <c r="B18" s="187"/>
      <c r="C18" s="188" t="s">
        <v>6</v>
      </c>
      <c r="D18" s="188">
        <v>2017</v>
      </c>
      <c r="E18" s="188" t="s">
        <v>56</v>
      </c>
      <c r="F18" s="188" t="s">
        <v>56</v>
      </c>
      <c r="G18" s="188" t="s">
        <v>56</v>
      </c>
      <c r="H18" s="188" t="s">
        <v>56</v>
      </c>
    </row>
    <row r="19" spans="1:8" x14ac:dyDescent="0.2">
      <c r="A19" s="47"/>
      <c r="B19" s="187"/>
      <c r="C19" s="188"/>
      <c r="D19" s="188"/>
      <c r="E19" s="188"/>
      <c r="F19" s="258"/>
      <c r="G19" s="258"/>
      <c r="H19" s="258"/>
    </row>
    <row r="20" spans="1:8" x14ac:dyDescent="0.2">
      <c r="A20" s="47"/>
      <c r="B20" s="276" t="s">
        <v>148</v>
      </c>
      <c r="C20" s="188" t="s">
        <v>6</v>
      </c>
      <c r="D20" s="188">
        <v>2018</v>
      </c>
      <c r="E20" s="188">
        <v>20</v>
      </c>
      <c r="F20" s="258">
        <v>0.29515418502202645</v>
      </c>
      <c r="G20" s="258">
        <v>0.26984126984126983</v>
      </c>
      <c r="H20" s="258">
        <v>0.23529411764705882</v>
      </c>
    </row>
    <row r="21" spans="1:8" x14ac:dyDescent="0.2">
      <c r="A21" s="47"/>
      <c r="B21" s="276"/>
      <c r="C21" s="188" t="s">
        <v>6</v>
      </c>
      <c r="D21" s="188">
        <v>2017</v>
      </c>
      <c r="E21" s="188">
        <v>15</v>
      </c>
      <c r="F21" s="258">
        <v>0.4671280276816609</v>
      </c>
      <c r="G21" s="258">
        <v>0.4</v>
      </c>
      <c r="H21" s="258">
        <v>0.42105263157894735</v>
      </c>
    </row>
    <row r="22" spans="1:8" x14ac:dyDescent="0.2">
      <c r="A22" s="47"/>
      <c r="B22" s="276"/>
      <c r="C22" s="188"/>
      <c r="D22" s="188"/>
      <c r="E22" s="188"/>
      <c r="F22" s="258"/>
      <c r="G22" s="258"/>
      <c r="H22" s="258"/>
    </row>
    <row r="23" spans="1:8" x14ac:dyDescent="0.2">
      <c r="A23" s="47"/>
      <c r="B23" s="276" t="s">
        <v>149</v>
      </c>
      <c r="C23" s="188" t="s">
        <v>6</v>
      </c>
      <c r="D23" s="188">
        <v>2018</v>
      </c>
      <c r="E23" s="188">
        <v>25</v>
      </c>
      <c r="F23" s="258">
        <v>0.53454545454545455</v>
      </c>
      <c r="G23" s="258">
        <v>0.6160714285714286</v>
      </c>
      <c r="H23" s="258">
        <v>0.7</v>
      </c>
    </row>
    <row r="24" spans="1:8" x14ac:dyDescent="0.2">
      <c r="A24" s="47"/>
      <c r="B24" s="276"/>
      <c r="C24" s="188" t="s">
        <v>6</v>
      </c>
      <c r="D24" s="188">
        <v>2017</v>
      </c>
      <c r="E24" s="188">
        <v>22</v>
      </c>
      <c r="F24" s="258">
        <v>0.55319148936170215</v>
      </c>
      <c r="G24" s="258">
        <v>0.6216216216216216</v>
      </c>
      <c r="H24" s="258">
        <v>0.85</v>
      </c>
    </row>
    <row r="25" spans="1:8" x14ac:dyDescent="0.2">
      <c r="F25" s="259"/>
      <c r="G25" s="259"/>
      <c r="H25" s="259"/>
    </row>
    <row r="26" spans="1:8" x14ac:dyDescent="0.2">
      <c r="A26" s="173" t="s">
        <v>8</v>
      </c>
      <c r="B26" s="26" t="s">
        <v>1</v>
      </c>
      <c r="C26" s="123" t="s">
        <v>8</v>
      </c>
      <c r="D26" s="123">
        <v>2018</v>
      </c>
      <c r="E26" s="123">
        <v>12</v>
      </c>
      <c r="F26" s="260">
        <v>0.23905723905723905</v>
      </c>
      <c r="G26" s="260">
        <v>0.29577464788732394</v>
      </c>
      <c r="H26" s="260">
        <v>0.7</v>
      </c>
    </row>
    <row r="27" spans="1:8" x14ac:dyDescent="0.2">
      <c r="A27" s="68"/>
      <c r="B27" s="26"/>
      <c r="C27" s="123" t="s">
        <v>8</v>
      </c>
      <c r="D27" s="123">
        <v>2017</v>
      </c>
      <c r="E27" s="123">
        <v>12</v>
      </c>
      <c r="F27" s="260">
        <v>0.33571428571428569</v>
      </c>
      <c r="G27" s="260">
        <v>0.44</v>
      </c>
      <c r="H27" s="260">
        <v>0.66666666666666663</v>
      </c>
    </row>
    <row r="28" spans="1:8" x14ac:dyDescent="0.2">
      <c r="A28" s="68"/>
      <c r="B28" s="26"/>
      <c r="C28" s="123"/>
      <c r="D28" s="123"/>
      <c r="E28" s="123"/>
      <c r="F28" s="261"/>
      <c r="G28" s="261"/>
      <c r="H28" s="261"/>
    </row>
    <row r="29" spans="1:8" x14ac:dyDescent="0.2">
      <c r="A29" s="68"/>
      <c r="B29" s="26" t="s">
        <v>2</v>
      </c>
      <c r="C29" s="123" t="s">
        <v>8</v>
      </c>
      <c r="D29" s="123">
        <v>2018</v>
      </c>
      <c r="E29" s="123">
        <v>14</v>
      </c>
      <c r="F29" s="260">
        <v>0.26254826254826252</v>
      </c>
      <c r="G29" s="260">
        <v>0.35483870967741937</v>
      </c>
      <c r="H29" s="260">
        <v>0.14285714285714285</v>
      </c>
    </row>
    <row r="30" spans="1:8" x14ac:dyDescent="0.2">
      <c r="A30" s="68"/>
      <c r="B30" s="26"/>
      <c r="C30" s="123" t="s">
        <v>8</v>
      </c>
      <c r="D30" s="123">
        <v>2017</v>
      </c>
      <c r="E30" s="123">
        <v>7</v>
      </c>
      <c r="F30" s="260">
        <v>0.35802469135802467</v>
      </c>
      <c r="G30" s="260">
        <v>0.46341463414634149</v>
      </c>
      <c r="H30" s="260">
        <v>0.5</v>
      </c>
    </row>
    <row r="31" spans="1:8" x14ac:dyDescent="0.2">
      <c r="A31" s="68"/>
      <c r="B31" s="26"/>
      <c r="C31" s="123"/>
      <c r="D31" s="123"/>
      <c r="E31" s="123"/>
      <c r="F31" s="261"/>
      <c r="G31" s="261"/>
      <c r="H31" s="261"/>
    </row>
    <row r="32" spans="1:8" x14ac:dyDescent="0.2">
      <c r="A32" s="68"/>
      <c r="B32" s="26" t="s">
        <v>3</v>
      </c>
      <c r="C32" s="123" t="s">
        <v>8</v>
      </c>
      <c r="D32" s="123">
        <v>2018</v>
      </c>
      <c r="E32" s="123">
        <v>5</v>
      </c>
      <c r="F32" s="260">
        <v>0.39705882352941174</v>
      </c>
      <c r="G32" s="260">
        <v>0.60869565217391308</v>
      </c>
      <c r="H32" s="260">
        <v>0.6</v>
      </c>
    </row>
    <row r="33" spans="1:8" x14ac:dyDescent="0.2">
      <c r="A33" s="68"/>
      <c r="B33" s="26"/>
      <c r="C33" s="123" t="s">
        <v>8</v>
      </c>
      <c r="D33" s="123">
        <v>2017</v>
      </c>
      <c r="E33" s="123">
        <v>9</v>
      </c>
      <c r="F33" s="260">
        <v>0.38392857142857145</v>
      </c>
      <c r="G33" s="260">
        <v>0.48571428571428571</v>
      </c>
      <c r="H33" s="260">
        <v>0.5</v>
      </c>
    </row>
    <row r="34" spans="1:8" x14ac:dyDescent="0.2">
      <c r="A34" s="68"/>
      <c r="B34" s="26"/>
      <c r="C34" s="123"/>
      <c r="D34" s="123"/>
      <c r="E34" s="123"/>
      <c r="F34" s="260"/>
      <c r="G34" s="260"/>
      <c r="H34" s="260"/>
    </row>
    <row r="35" spans="1:8" x14ac:dyDescent="0.2">
      <c r="A35" s="68"/>
      <c r="B35" s="26" t="s">
        <v>4</v>
      </c>
      <c r="C35" s="123" t="s">
        <v>8</v>
      </c>
      <c r="D35" s="123">
        <v>2018</v>
      </c>
      <c r="E35" s="123" t="s">
        <v>56</v>
      </c>
      <c r="F35" s="123" t="s">
        <v>56</v>
      </c>
      <c r="G35" s="123" t="s">
        <v>56</v>
      </c>
      <c r="H35" s="123" t="s">
        <v>56</v>
      </c>
    </row>
    <row r="36" spans="1:8" x14ac:dyDescent="0.2">
      <c r="A36" s="68"/>
      <c r="B36" s="26"/>
      <c r="C36" s="123" t="s">
        <v>8</v>
      </c>
      <c r="D36" s="123">
        <v>2017</v>
      </c>
      <c r="E36" s="123" t="s">
        <v>56</v>
      </c>
      <c r="F36" s="123" t="s">
        <v>56</v>
      </c>
      <c r="G36" s="123" t="s">
        <v>56</v>
      </c>
      <c r="H36" s="123" t="s">
        <v>56</v>
      </c>
    </row>
    <row r="37" spans="1:8" x14ac:dyDescent="0.2">
      <c r="A37" s="68"/>
      <c r="B37" s="26"/>
      <c r="C37" s="123"/>
      <c r="D37" s="123"/>
      <c r="E37" s="123"/>
      <c r="F37" s="260"/>
      <c r="G37" s="260"/>
      <c r="H37" s="260"/>
    </row>
    <row r="38" spans="1:8" x14ac:dyDescent="0.2">
      <c r="A38" s="68"/>
      <c r="B38" s="26" t="s">
        <v>62</v>
      </c>
      <c r="C38" s="123" t="s">
        <v>8</v>
      </c>
      <c r="D38" s="123">
        <v>2018</v>
      </c>
      <c r="E38" s="123" t="s">
        <v>56</v>
      </c>
      <c r="F38" s="123" t="s">
        <v>56</v>
      </c>
      <c r="G38" s="123" t="s">
        <v>56</v>
      </c>
      <c r="H38" s="123" t="s">
        <v>56</v>
      </c>
    </row>
    <row r="39" spans="1:8" x14ac:dyDescent="0.2">
      <c r="A39" s="68"/>
      <c r="B39" s="26"/>
      <c r="C39" s="123" t="s">
        <v>8</v>
      </c>
      <c r="D39" s="123">
        <v>2017</v>
      </c>
      <c r="E39" s="123" t="s">
        <v>56</v>
      </c>
      <c r="F39" s="123" t="s">
        <v>56</v>
      </c>
      <c r="G39" s="123" t="s">
        <v>56</v>
      </c>
      <c r="H39" s="123" t="s">
        <v>56</v>
      </c>
    </row>
    <row r="40" spans="1:8" x14ac:dyDescent="0.2">
      <c r="A40" s="68"/>
      <c r="B40" s="26"/>
      <c r="C40" s="123"/>
      <c r="D40" s="123"/>
      <c r="E40" s="123"/>
      <c r="F40" s="260"/>
      <c r="G40" s="260"/>
      <c r="H40" s="260"/>
    </row>
    <row r="41" spans="1:8" x14ac:dyDescent="0.2">
      <c r="A41" s="68"/>
      <c r="B41" s="69" t="s">
        <v>148</v>
      </c>
      <c r="C41" s="123" t="s">
        <v>8</v>
      </c>
      <c r="D41" s="123">
        <v>2018</v>
      </c>
      <c r="E41" s="123" t="s">
        <v>56</v>
      </c>
      <c r="F41" s="123" t="s">
        <v>56</v>
      </c>
      <c r="G41" s="123" t="s">
        <v>56</v>
      </c>
      <c r="H41" s="123" t="s">
        <v>56</v>
      </c>
    </row>
    <row r="42" spans="1:8" x14ac:dyDescent="0.2">
      <c r="A42" s="68"/>
      <c r="B42" s="69"/>
      <c r="C42" s="123" t="s">
        <v>8</v>
      </c>
      <c r="D42" s="123">
        <v>2017</v>
      </c>
      <c r="E42" s="123" t="s">
        <v>56</v>
      </c>
      <c r="F42" s="123" t="s">
        <v>56</v>
      </c>
      <c r="G42" s="123" t="s">
        <v>56</v>
      </c>
      <c r="H42" s="123" t="s">
        <v>56</v>
      </c>
    </row>
    <row r="43" spans="1:8" x14ac:dyDescent="0.2">
      <c r="A43" s="68"/>
      <c r="B43" s="69"/>
      <c r="C43" s="123"/>
      <c r="D43" s="123"/>
      <c r="E43" s="123"/>
      <c r="F43" s="260"/>
      <c r="G43" s="260"/>
      <c r="H43" s="260"/>
    </row>
    <row r="44" spans="1:8" x14ac:dyDescent="0.2">
      <c r="A44" s="68"/>
      <c r="B44" s="69" t="s">
        <v>149</v>
      </c>
      <c r="C44" s="123" t="s">
        <v>8</v>
      </c>
      <c r="D44" s="123">
        <v>2018</v>
      </c>
      <c r="E44" s="123" t="s">
        <v>56</v>
      </c>
      <c r="F44" s="123" t="s">
        <v>56</v>
      </c>
      <c r="G44" s="123" t="s">
        <v>56</v>
      </c>
      <c r="H44" s="123" t="s">
        <v>56</v>
      </c>
    </row>
    <row r="45" spans="1:8" x14ac:dyDescent="0.2">
      <c r="A45" s="68"/>
      <c r="B45" s="69"/>
      <c r="C45" s="123" t="s">
        <v>8</v>
      </c>
      <c r="D45" s="123">
        <v>2017</v>
      </c>
      <c r="E45" s="123" t="s">
        <v>56</v>
      </c>
      <c r="F45" s="123" t="s">
        <v>56</v>
      </c>
      <c r="G45" s="123" t="s">
        <v>56</v>
      </c>
      <c r="H45" s="123" t="s">
        <v>56</v>
      </c>
    </row>
    <row r="46" spans="1:8" x14ac:dyDescent="0.2">
      <c r="F46" s="259"/>
      <c r="G46" s="259"/>
      <c r="H46" s="259"/>
    </row>
    <row r="47" spans="1:8" x14ac:dyDescent="0.2">
      <c r="A47" s="190" t="s">
        <v>10</v>
      </c>
      <c r="B47" s="31" t="s">
        <v>1</v>
      </c>
      <c r="C47" s="32" t="s">
        <v>90</v>
      </c>
      <c r="D47" s="32">
        <v>2018</v>
      </c>
      <c r="E47" s="32">
        <v>0</v>
      </c>
      <c r="F47" s="289" t="s">
        <v>93</v>
      </c>
      <c r="G47" s="289" t="s">
        <v>93</v>
      </c>
      <c r="H47" s="289" t="s">
        <v>93</v>
      </c>
    </row>
    <row r="48" spans="1:8" x14ac:dyDescent="0.2">
      <c r="A48" s="34"/>
      <c r="B48" s="31"/>
      <c r="C48" s="32" t="s">
        <v>90</v>
      </c>
      <c r="D48" s="32">
        <v>2017</v>
      </c>
      <c r="E48" s="32">
        <v>0</v>
      </c>
      <c r="F48" s="289" t="s">
        <v>93</v>
      </c>
      <c r="G48" s="289" t="s">
        <v>93</v>
      </c>
      <c r="H48" s="289" t="s">
        <v>93</v>
      </c>
    </row>
    <row r="49" spans="1:9" x14ac:dyDescent="0.2">
      <c r="A49" s="34"/>
      <c r="B49" s="31"/>
      <c r="C49" s="32"/>
      <c r="D49" s="32"/>
      <c r="E49" s="32"/>
      <c r="F49" s="262"/>
      <c r="G49" s="262"/>
      <c r="H49" s="262"/>
    </row>
    <row r="50" spans="1:9" x14ac:dyDescent="0.2">
      <c r="A50" s="34"/>
      <c r="B50" s="31" t="s">
        <v>2</v>
      </c>
      <c r="C50" s="32" t="s">
        <v>90</v>
      </c>
      <c r="D50" s="32">
        <v>2018</v>
      </c>
      <c r="E50" s="32">
        <v>14</v>
      </c>
      <c r="F50" s="257">
        <v>0.25242718446601942</v>
      </c>
      <c r="G50" s="257">
        <v>0.19736842105263158</v>
      </c>
      <c r="H50" s="257">
        <v>0.23076923076923078</v>
      </c>
    </row>
    <row r="51" spans="1:9" x14ac:dyDescent="0.2">
      <c r="A51" s="34"/>
      <c r="B51" s="31"/>
      <c r="C51" s="32" t="s">
        <v>90</v>
      </c>
      <c r="D51" s="32">
        <v>2017</v>
      </c>
      <c r="E51" s="32">
        <v>19</v>
      </c>
      <c r="F51" s="257">
        <v>8.6206896551724144E-2</v>
      </c>
      <c r="G51" s="257">
        <v>7.6923076923076927E-2</v>
      </c>
      <c r="H51" s="257">
        <v>0</v>
      </c>
    </row>
    <row r="52" spans="1:9" x14ac:dyDescent="0.2">
      <c r="A52" s="34"/>
      <c r="B52" s="31"/>
      <c r="C52" s="32"/>
      <c r="D52" s="32"/>
      <c r="E52" s="32"/>
      <c r="F52" s="257"/>
      <c r="G52" s="257"/>
      <c r="H52" s="257"/>
    </row>
    <row r="53" spans="1:9" ht="100" x14ac:dyDescent="0.25">
      <c r="A53" s="34"/>
      <c r="B53" s="138" t="s">
        <v>2</v>
      </c>
      <c r="C53" s="191" t="s">
        <v>91</v>
      </c>
      <c r="D53" s="32">
        <v>2018</v>
      </c>
      <c r="E53" s="32">
        <v>5</v>
      </c>
      <c r="F53" s="257">
        <v>0.12222222222222222</v>
      </c>
      <c r="G53" s="257">
        <v>0.15384615384615385</v>
      </c>
      <c r="H53" s="257">
        <v>0.2</v>
      </c>
      <c r="I53" s="133"/>
    </row>
    <row r="54" spans="1:9" x14ac:dyDescent="0.25">
      <c r="A54" s="34"/>
      <c r="B54" s="31"/>
      <c r="C54" s="192" t="s">
        <v>92</v>
      </c>
      <c r="D54" s="32">
        <v>2017</v>
      </c>
      <c r="E54" s="32">
        <v>2</v>
      </c>
      <c r="F54" s="257">
        <v>0</v>
      </c>
      <c r="G54" s="257">
        <v>0</v>
      </c>
      <c r="H54" s="257">
        <v>0</v>
      </c>
      <c r="I54" s="133"/>
    </row>
    <row r="55" spans="1:9" x14ac:dyDescent="0.2">
      <c r="A55" s="34"/>
      <c r="B55" s="31"/>
      <c r="C55" s="32"/>
      <c r="D55" s="32"/>
      <c r="E55" s="32"/>
      <c r="F55" s="257"/>
      <c r="G55" s="257"/>
      <c r="H55" s="257"/>
    </row>
    <row r="56" spans="1:9" x14ac:dyDescent="0.2">
      <c r="A56" s="34"/>
      <c r="B56" s="31" t="s">
        <v>3</v>
      </c>
      <c r="C56" s="32" t="s">
        <v>90</v>
      </c>
      <c r="D56" s="32">
        <v>2018</v>
      </c>
      <c r="E56" s="32" t="s">
        <v>56</v>
      </c>
      <c r="F56" s="32" t="s">
        <v>56</v>
      </c>
      <c r="G56" s="32" t="s">
        <v>56</v>
      </c>
      <c r="H56" s="32" t="s">
        <v>56</v>
      </c>
    </row>
    <row r="57" spans="1:9" x14ac:dyDescent="0.2">
      <c r="A57" s="34"/>
      <c r="B57" s="31"/>
      <c r="C57" s="32" t="s">
        <v>90</v>
      </c>
      <c r="D57" s="32">
        <v>2017</v>
      </c>
      <c r="E57" s="32" t="s">
        <v>56</v>
      </c>
      <c r="F57" s="32" t="s">
        <v>56</v>
      </c>
      <c r="G57" s="32" t="s">
        <v>56</v>
      </c>
      <c r="H57" s="32" t="s">
        <v>56</v>
      </c>
    </row>
    <row r="58" spans="1:9" x14ac:dyDescent="0.2">
      <c r="A58" s="71"/>
      <c r="B58" s="31"/>
      <c r="C58" s="32"/>
      <c r="D58" s="32"/>
      <c r="E58" s="32"/>
      <c r="F58" s="257"/>
      <c r="G58" s="257"/>
      <c r="H58" s="257"/>
    </row>
    <row r="59" spans="1:9" x14ac:dyDescent="0.2">
      <c r="A59" s="71"/>
      <c r="B59" s="31" t="s">
        <v>4</v>
      </c>
      <c r="C59" s="32" t="s">
        <v>90</v>
      </c>
      <c r="D59" s="32">
        <v>2018</v>
      </c>
      <c r="E59" s="32" t="s">
        <v>57</v>
      </c>
      <c r="F59" s="32" t="s">
        <v>57</v>
      </c>
      <c r="G59" s="32" t="s">
        <v>57</v>
      </c>
      <c r="H59" s="32" t="s">
        <v>57</v>
      </c>
    </row>
    <row r="60" spans="1:9" x14ac:dyDescent="0.2">
      <c r="A60" s="71"/>
      <c r="B60" s="31"/>
      <c r="C60" s="32" t="s">
        <v>90</v>
      </c>
      <c r="D60" s="32">
        <v>2017</v>
      </c>
      <c r="E60" s="32" t="s">
        <v>57</v>
      </c>
      <c r="F60" s="32" t="s">
        <v>57</v>
      </c>
      <c r="G60" s="32" t="s">
        <v>57</v>
      </c>
      <c r="H60" s="32" t="s">
        <v>57</v>
      </c>
    </row>
    <row r="61" spans="1:9" x14ac:dyDescent="0.2">
      <c r="A61" s="71"/>
      <c r="B61" s="31"/>
      <c r="C61" s="32"/>
      <c r="D61" s="32"/>
      <c r="E61" s="32"/>
      <c r="F61" s="257"/>
      <c r="G61" s="257"/>
      <c r="H61" s="257"/>
    </row>
    <row r="62" spans="1:9" x14ac:dyDescent="0.2">
      <c r="A62" s="71"/>
      <c r="B62" s="31" t="s">
        <v>62</v>
      </c>
      <c r="C62" s="32" t="s">
        <v>90</v>
      </c>
      <c r="D62" s="32">
        <v>2018</v>
      </c>
      <c r="E62" s="32" t="s">
        <v>57</v>
      </c>
      <c r="F62" s="32" t="s">
        <v>57</v>
      </c>
      <c r="G62" s="32" t="s">
        <v>57</v>
      </c>
      <c r="H62" s="32" t="s">
        <v>57</v>
      </c>
    </row>
    <row r="63" spans="1:9" x14ac:dyDescent="0.2">
      <c r="A63" s="71"/>
      <c r="B63" s="31"/>
      <c r="C63" s="32" t="s">
        <v>90</v>
      </c>
      <c r="D63" s="32">
        <v>2017</v>
      </c>
      <c r="E63" s="32" t="s">
        <v>57</v>
      </c>
      <c r="F63" s="32" t="s">
        <v>57</v>
      </c>
      <c r="G63" s="32" t="s">
        <v>57</v>
      </c>
      <c r="H63" s="32" t="s">
        <v>57</v>
      </c>
    </row>
    <row r="64" spans="1:9" x14ac:dyDescent="0.2">
      <c r="A64" s="71"/>
      <c r="B64" s="31"/>
      <c r="C64" s="32"/>
      <c r="D64" s="32"/>
      <c r="E64" s="32"/>
      <c r="F64" s="257"/>
      <c r="G64" s="257"/>
      <c r="H64" s="257"/>
    </row>
    <row r="65" spans="1:23" x14ac:dyDescent="0.2">
      <c r="A65" s="71"/>
      <c r="B65" s="308" t="s">
        <v>153</v>
      </c>
      <c r="C65" s="32" t="s">
        <v>90</v>
      </c>
      <c r="D65" s="32">
        <v>2018</v>
      </c>
      <c r="E65" s="32">
        <v>20</v>
      </c>
      <c r="F65" s="293">
        <v>0.45378151260504201</v>
      </c>
      <c r="G65" s="293">
        <v>0.37662337662337664</v>
      </c>
      <c r="H65" s="293">
        <v>0.375</v>
      </c>
    </row>
    <row r="66" spans="1:23" x14ac:dyDescent="0.2">
      <c r="A66" s="71"/>
      <c r="B66" s="309"/>
      <c r="C66" s="32" t="s">
        <v>90</v>
      </c>
      <c r="D66" s="32">
        <v>2017</v>
      </c>
      <c r="E66" s="32">
        <v>18</v>
      </c>
      <c r="F66" s="293">
        <v>0.64224137931034486</v>
      </c>
      <c r="G66" s="293">
        <v>0.76119402985074625</v>
      </c>
      <c r="H66" s="293">
        <v>0.7142857142857143</v>
      </c>
    </row>
    <row r="67" spans="1:23" x14ac:dyDescent="0.2">
      <c r="F67" s="259"/>
      <c r="G67" s="259"/>
      <c r="H67" s="259"/>
    </row>
    <row r="68" spans="1:23" ht="20" x14ac:dyDescent="0.25">
      <c r="A68" s="177" t="s">
        <v>27</v>
      </c>
      <c r="B68" s="49" t="s">
        <v>1</v>
      </c>
      <c r="C68" s="256" t="s">
        <v>50</v>
      </c>
      <c r="D68" s="50">
        <v>2018</v>
      </c>
      <c r="E68" s="50">
        <v>2</v>
      </c>
      <c r="F68" s="263">
        <v>0</v>
      </c>
      <c r="G68" s="263">
        <v>0</v>
      </c>
      <c r="H68" s="263">
        <v>0</v>
      </c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</row>
    <row r="69" spans="1:23" ht="20" x14ac:dyDescent="0.25">
      <c r="A69" s="37"/>
      <c r="B69" s="49"/>
      <c r="C69" s="256" t="s">
        <v>50</v>
      </c>
      <c r="D69" s="50">
        <v>2017</v>
      </c>
      <c r="E69" s="50">
        <v>9</v>
      </c>
      <c r="F69" s="263">
        <v>0.33333333333333331</v>
      </c>
      <c r="G69" s="263">
        <v>0.33333333333333331</v>
      </c>
      <c r="H69" s="263">
        <v>0.33333333333333331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</row>
    <row r="70" spans="1:23" x14ac:dyDescent="0.2">
      <c r="A70" s="37"/>
      <c r="B70" s="49"/>
      <c r="C70" s="50"/>
      <c r="D70" s="50"/>
      <c r="E70" s="50"/>
      <c r="F70" s="263"/>
      <c r="G70" s="263"/>
      <c r="H70" s="263"/>
    </row>
    <row r="71" spans="1:23" ht="20" x14ac:dyDescent="0.2">
      <c r="A71" s="37"/>
      <c r="B71" s="49" t="s">
        <v>2</v>
      </c>
      <c r="C71" s="256" t="s">
        <v>50</v>
      </c>
      <c r="D71" s="50">
        <v>2018</v>
      </c>
      <c r="E71" s="50">
        <v>8</v>
      </c>
      <c r="F71" s="263">
        <v>0.77777777777777779</v>
      </c>
      <c r="G71" s="263">
        <v>0.77777777777777779</v>
      </c>
      <c r="H71" s="263">
        <v>0.75</v>
      </c>
    </row>
    <row r="72" spans="1:23" ht="20" x14ac:dyDescent="0.2">
      <c r="A72" s="37"/>
      <c r="B72" s="49"/>
      <c r="C72" s="256" t="s">
        <v>50</v>
      </c>
      <c r="D72" s="50">
        <v>2017</v>
      </c>
      <c r="E72" s="50">
        <v>10</v>
      </c>
      <c r="F72" s="263">
        <v>0.3</v>
      </c>
      <c r="G72" s="263">
        <v>0.3</v>
      </c>
      <c r="H72" s="263">
        <v>0.3</v>
      </c>
    </row>
    <row r="73" spans="1:23" x14ac:dyDescent="0.2">
      <c r="A73" s="37"/>
      <c r="B73" s="49"/>
      <c r="C73" s="50"/>
      <c r="D73" s="50"/>
      <c r="E73" s="50"/>
      <c r="F73" s="263"/>
      <c r="G73" s="263"/>
      <c r="H73" s="263"/>
    </row>
    <row r="74" spans="1:23" ht="20" x14ac:dyDescent="0.2">
      <c r="A74" s="37"/>
      <c r="B74" s="49" t="s">
        <v>3</v>
      </c>
      <c r="C74" s="256" t="s">
        <v>50</v>
      </c>
      <c r="D74" s="50">
        <v>2018</v>
      </c>
      <c r="E74" s="50">
        <v>2</v>
      </c>
      <c r="F74" s="263">
        <v>0</v>
      </c>
      <c r="G74" s="263">
        <v>0</v>
      </c>
      <c r="H74" s="263">
        <v>0</v>
      </c>
    </row>
    <row r="75" spans="1:23" ht="20" x14ac:dyDescent="0.2">
      <c r="A75" s="37"/>
      <c r="B75" s="49"/>
      <c r="C75" s="256" t="s">
        <v>50</v>
      </c>
      <c r="D75" s="50">
        <v>2017</v>
      </c>
      <c r="E75" s="50">
        <v>13</v>
      </c>
      <c r="F75" s="263">
        <v>0.46153846153846156</v>
      </c>
      <c r="G75" s="263">
        <v>0.46153846153846156</v>
      </c>
      <c r="H75" s="263">
        <v>0.46153846153846156</v>
      </c>
    </row>
    <row r="76" spans="1:23" x14ac:dyDescent="0.25">
      <c r="A76" s="37"/>
      <c r="B76" s="49"/>
      <c r="C76" s="50"/>
      <c r="D76" s="50"/>
      <c r="E76" s="50"/>
      <c r="F76" s="263"/>
      <c r="G76" s="263"/>
      <c r="H76" s="263"/>
      <c r="I76" s="133"/>
    </row>
    <row r="77" spans="1:23" ht="20" x14ac:dyDescent="0.2">
      <c r="A77" s="37"/>
      <c r="B77" s="222" t="s">
        <v>4</v>
      </c>
      <c r="C77" s="256" t="s">
        <v>50</v>
      </c>
      <c r="D77" s="224">
        <v>2018</v>
      </c>
      <c r="E77" s="224" t="s">
        <v>57</v>
      </c>
      <c r="F77" s="224" t="s">
        <v>57</v>
      </c>
      <c r="G77" s="224" t="s">
        <v>57</v>
      </c>
      <c r="H77" s="224" t="s">
        <v>57</v>
      </c>
    </row>
    <row r="78" spans="1:23" ht="20" x14ac:dyDescent="0.2">
      <c r="A78" s="37"/>
      <c r="B78" s="222"/>
      <c r="C78" s="256" t="s">
        <v>50</v>
      </c>
      <c r="D78" s="224">
        <v>2017</v>
      </c>
      <c r="E78" s="224" t="s">
        <v>57</v>
      </c>
      <c r="F78" s="224" t="s">
        <v>57</v>
      </c>
      <c r="G78" s="224" t="s">
        <v>57</v>
      </c>
      <c r="H78" s="224" t="s">
        <v>57</v>
      </c>
    </row>
    <row r="79" spans="1:23" x14ac:dyDescent="0.2">
      <c r="A79" s="37"/>
      <c r="B79" s="222"/>
      <c r="C79" s="224"/>
      <c r="D79" s="224"/>
      <c r="E79" s="224"/>
      <c r="F79" s="263"/>
      <c r="G79" s="263"/>
      <c r="H79" s="263"/>
    </row>
    <row r="80" spans="1:23" ht="20" x14ac:dyDescent="0.25">
      <c r="A80" s="37"/>
      <c r="B80" s="49" t="s">
        <v>62</v>
      </c>
      <c r="C80" s="256" t="s">
        <v>50</v>
      </c>
      <c r="D80" s="50">
        <v>2018</v>
      </c>
      <c r="E80" s="50">
        <v>6</v>
      </c>
      <c r="F80" s="263">
        <v>0.625</v>
      </c>
      <c r="G80" s="263">
        <v>0.625</v>
      </c>
      <c r="H80" s="263">
        <v>0.66666666666666663</v>
      </c>
      <c r="I80" s="133"/>
      <c r="J80" s="142"/>
    </row>
    <row r="81" spans="1:12" ht="20" x14ac:dyDescent="0.25">
      <c r="A81" s="37"/>
      <c r="B81" s="49"/>
      <c r="C81" s="256" t="s">
        <v>50</v>
      </c>
      <c r="D81" s="50">
        <v>2017</v>
      </c>
      <c r="E81" s="50">
        <v>6</v>
      </c>
      <c r="F81" s="263">
        <v>0.5</v>
      </c>
      <c r="G81" s="263">
        <v>0.5</v>
      </c>
      <c r="H81" s="263">
        <v>0.5</v>
      </c>
      <c r="J81" s="133"/>
      <c r="K81" s="133"/>
    </row>
    <row r="82" spans="1:12" x14ac:dyDescent="0.2">
      <c r="A82" s="37"/>
      <c r="B82" s="222"/>
      <c r="C82" s="224"/>
      <c r="D82" s="224"/>
      <c r="E82" s="224"/>
      <c r="F82" s="263"/>
      <c r="G82" s="263"/>
      <c r="H82" s="263"/>
    </row>
    <row r="83" spans="1:12" ht="20" x14ac:dyDescent="0.2">
      <c r="A83" s="37"/>
      <c r="B83" s="294" t="s">
        <v>148</v>
      </c>
      <c r="C83" s="256" t="s">
        <v>50</v>
      </c>
      <c r="D83" s="224">
        <v>2018</v>
      </c>
      <c r="E83" s="224" t="s">
        <v>56</v>
      </c>
      <c r="F83" s="224" t="s">
        <v>56</v>
      </c>
      <c r="G83" s="224" t="s">
        <v>56</v>
      </c>
      <c r="H83" s="224" t="s">
        <v>56</v>
      </c>
    </row>
    <row r="84" spans="1:12" ht="20" x14ac:dyDescent="0.2">
      <c r="A84" s="37"/>
      <c r="B84" s="294"/>
      <c r="C84" s="256" t="s">
        <v>50</v>
      </c>
      <c r="D84" s="224">
        <v>2017</v>
      </c>
      <c r="E84" s="224" t="s">
        <v>56</v>
      </c>
      <c r="F84" s="224" t="s">
        <v>56</v>
      </c>
      <c r="G84" s="224" t="s">
        <v>56</v>
      </c>
      <c r="H84" s="224" t="s">
        <v>56</v>
      </c>
    </row>
    <row r="85" spans="1:12" x14ac:dyDescent="0.2">
      <c r="A85" s="37"/>
      <c r="B85" s="294"/>
      <c r="C85" s="224"/>
      <c r="D85" s="224"/>
      <c r="E85" s="224"/>
      <c r="F85" s="263"/>
      <c r="G85" s="263"/>
      <c r="H85" s="263"/>
    </row>
    <row r="86" spans="1:12" ht="40" x14ac:dyDescent="0.2">
      <c r="A86" s="37"/>
      <c r="B86" s="294" t="s">
        <v>149</v>
      </c>
      <c r="C86" s="295" t="s">
        <v>157</v>
      </c>
      <c r="D86" s="224">
        <v>2018</v>
      </c>
      <c r="E86" s="224">
        <v>1</v>
      </c>
      <c r="F86" s="263">
        <v>1</v>
      </c>
      <c r="G86" s="263">
        <v>1</v>
      </c>
      <c r="H86" s="263">
        <v>1</v>
      </c>
    </row>
    <row r="87" spans="1:12" ht="40" x14ac:dyDescent="0.2">
      <c r="A87" s="37"/>
      <c r="B87" s="294"/>
      <c r="C87" s="295" t="s">
        <v>158</v>
      </c>
      <c r="D87" s="224">
        <v>2017</v>
      </c>
      <c r="E87" s="224">
        <v>4</v>
      </c>
      <c r="F87" s="263">
        <v>0</v>
      </c>
      <c r="G87" s="263">
        <v>0</v>
      </c>
      <c r="H87" s="263">
        <v>0</v>
      </c>
    </row>
    <row r="88" spans="1:12" x14ac:dyDescent="0.25">
      <c r="C88" s="296"/>
      <c r="F88" s="259"/>
      <c r="G88" s="259"/>
      <c r="H88" s="259"/>
      <c r="I88" s="194"/>
      <c r="J88" s="194"/>
      <c r="K88" s="194"/>
      <c r="L88" s="194"/>
    </row>
    <row r="89" spans="1:12" x14ac:dyDescent="0.25">
      <c r="A89" s="195" t="s">
        <v>32</v>
      </c>
      <c r="B89" s="60" t="s">
        <v>1</v>
      </c>
      <c r="C89" s="61" t="s">
        <v>29</v>
      </c>
      <c r="D89" s="61">
        <v>2018</v>
      </c>
      <c r="E89" s="61">
        <v>0</v>
      </c>
      <c r="F89" s="290" t="s">
        <v>93</v>
      </c>
      <c r="G89" s="290" t="s">
        <v>93</v>
      </c>
      <c r="H89" s="290" t="s">
        <v>93</v>
      </c>
      <c r="I89" s="194"/>
      <c r="J89" s="196"/>
      <c r="K89" s="196"/>
      <c r="L89" s="196"/>
    </row>
    <row r="90" spans="1:12" x14ac:dyDescent="0.25">
      <c r="A90" s="145"/>
      <c r="B90" s="60"/>
      <c r="C90" s="61" t="s">
        <v>29</v>
      </c>
      <c r="D90" s="61">
        <v>2017</v>
      </c>
      <c r="E90" s="61">
        <v>0</v>
      </c>
      <c r="F90" s="290" t="s">
        <v>93</v>
      </c>
      <c r="G90" s="290" t="s">
        <v>93</v>
      </c>
      <c r="H90" s="290" t="s">
        <v>93</v>
      </c>
      <c r="I90" s="194"/>
      <c r="J90" s="196"/>
      <c r="K90" s="196"/>
      <c r="L90" s="196"/>
    </row>
    <row r="91" spans="1:12" x14ac:dyDescent="0.25">
      <c r="A91" s="145"/>
      <c r="B91" s="60"/>
      <c r="C91" s="61"/>
      <c r="D91" s="61"/>
      <c r="E91" s="61"/>
      <c r="F91" s="267"/>
      <c r="G91" s="267"/>
      <c r="H91" s="267"/>
      <c r="I91" s="194"/>
      <c r="J91" s="196"/>
      <c r="K91" s="196"/>
      <c r="L91" s="196"/>
    </row>
    <row r="92" spans="1:12" x14ac:dyDescent="0.25">
      <c r="A92" s="145"/>
      <c r="B92" s="60" t="s">
        <v>2</v>
      </c>
      <c r="C92" s="61" t="s">
        <v>29</v>
      </c>
      <c r="D92" s="61">
        <v>2018</v>
      </c>
      <c r="E92" s="61">
        <v>2</v>
      </c>
      <c r="F92" s="264">
        <v>0.12195121951219512</v>
      </c>
      <c r="G92" s="264">
        <v>0</v>
      </c>
      <c r="H92" s="264">
        <v>0</v>
      </c>
      <c r="I92" s="194"/>
      <c r="J92" s="196"/>
      <c r="K92" s="196"/>
      <c r="L92" s="196"/>
    </row>
    <row r="93" spans="1:12" x14ac:dyDescent="0.25">
      <c r="A93" s="145"/>
      <c r="B93" s="60"/>
      <c r="C93" s="61" t="s">
        <v>29</v>
      </c>
      <c r="D93" s="61">
        <v>2017</v>
      </c>
      <c r="E93" s="61">
        <v>4</v>
      </c>
      <c r="F93" s="264">
        <v>0.30973451327433627</v>
      </c>
      <c r="G93" s="264">
        <v>0.1875</v>
      </c>
      <c r="H93" s="264">
        <v>0</v>
      </c>
      <c r="I93" s="194"/>
      <c r="J93" s="196"/>
      <c r="K93" s="196"/>
      <c r="L93" s="196"/>
    </row>
    <row r="94" spans="1:12" x14ac:dyDescent="0.25">
      <c r="A94" s="145"/>
      <c r="B94" s="60"/>
      <c r="C94" s="61"/>
      <c r="D94" s="61"/>
      <c r="E94" s="61"/>
      <c r="F94" s="264"/>
      <c r="G94" s="264"/>
      <c r="H94" s="264"/>
      <c r="I94" s="197"/>
      <c r="J94" s="196"/>
      <c r="K94" s="196"/>
      <c r="L94" s="196"/>
    </row>
    <row r="95" spans="1:12" x14ac:dyDescent="0.2">
      <c r="A95" s="145"/>
      <c r="B95" s="60" t="s">
        <v>3</v>
      </c>
      <c r="C95" s="61" t="s">
        <v>29</v>
      </c>
      <c r="D95" s="61">
        <v>2018</v>
      </c>
      <c r="E95" s="61">
        <v>6</v>
      </c>
      <c r="F95" s="264">
        <v>0.2</v>
      </c>
      <c r="G95" s="264">
        <v>0.21428571428571427</v>
      </c>
      <c r="H95" s="264">
        <v>0.33333333333333331</v>
      </c>
      <c r="J95" s="196"/>
      <c r="K95" s="196"/>
      <c r="L95" s="196"/>
    </row>
    <row r="96" spans="1:12" x14ac:dyDescent="0.25">
      <c r="A96" s="145"/>
      <c r="B96" s="60"/>
      <c r="C96" s="61" t="s">
        <v>29</v>
      </c>
      <c r="D96" s="61">
        <v>2017</v>
      </c>
      <c r="E96" s="61">
        <v>3</v>
      </c>
      <c r="F96" s="264">
        <v>0.375</v>
      </c>
      <c r="G96" s="264">
        <v>0.16666666666666666</v>
      </c>
      <c r="H96" s="264">
        <v>0</v>
      </c>
      <c r="I96" s="199"/>
      <c r="J96" s="196"/>
      <c r="K96" s="196"/>
      <c r="L96" s="196"/>
    </row>
    <row r="97" spans="1:8" x14ac:dyDescent="0.2">
      <c r="A97" s="145"/>
      <c r="B97" s="60"/>
      <c r="C97" s="61"/>
      <c r="D97" s="61"/>
      <c r="E97" s="61"/>
      <c r="F97" s="264"/>
      <c r="G97" s="264"/>
      <c r="H97" s="264"/>
    </row>
    <row r="98" spans="1:8" x14ac:dyDescent="0.2">
      <c r="A98" s="145"/>
      <c r="B98" s="60" t="s">
        <v>4</v>
      </c>
      <c r="C98" s="61" t="s">
        <v>29</v>
      </c>
      <c r="D98" s="61">
        <v>2018</v>
      </c>
      <c r="E98" s="61" t="s">
        <v>56</v>
      </c>
      <c r="F98" s="61" t="s">
        <v>56</v>
      </c>
      <c r="G98" s="61" t="s">
        <v>56</v>
      </c>
      <c r="H98" s="61" t="s">
        <v>56</v>
      </c>
    </row>
    <row r="99" spans="1:8" x14ac:dyDescent="0.2">
      <c r="A99" s="145"/>
      <c r="B99" s="60"/>
      <c r="C99" s="61" t="s">
        <v>29</v>
      </c>
      <c r="D99" s="61">
        <v>2017</v>
      </c>
      <c r="E99" s="61" t="s">
        <v>56</v>
      </c>
      <c r="F99" s="61" t="s">
        <v>56</v>
      </c>
      <c r="G99" s="61" t="s">
        <v>56</v>
      </c>
      <c r="H99" s="61" t="s">
        <v>56</v>
      </c>
    </row>
    <row r="100" spans="1:8" x14ac:dyDescent="0.2">
      <c r="A100" s="145"/>
      <c r="B100" s="60"/>
      <c r="C100" s="61"/>
      <c r="D100" s="61"/>
      <c r="E100" s="61"/>
      <c r="F100" s="264"/>
      <c r="G100" s="264"/>
      <c r="H100" s="264"/>
    </row>
    <row r="101" spans="1:8" x14ac:dyDescent="0.2">
      <c r="A101" s="145"/>
      <c r="B101" s="60" t="s">
        <v>62</v>
      </c>
      <c r="C101" s="61" t="s">
        <v>29</v>
      </c>
      <c r="D101" s="61">
        <v>2018</v>
      </c>
      <c r="E101" s="61" t="s">
        <v>56</v>
      </c>
      <c r="F101" s="61" t="s">
        <v>56</v>
      </c>
      <c r="G101" s="61" t="s">
        <v>56</v>
      </c>
      <c r="H101" s="61" t="s">
        <v>56</v>
      </c>
    </row>
    <row r="102" spans="1:8" x14ac:dyDescent="0.2">
      <c r="A102" s="145"/>
      <c r="B102" s="60"/>
      <c r="C102" s="61" t="s">
        <v>29</v>
      </c>
      <c r="D102" s="61">
        <v>2017</v>
      </c>
      <c r="E102" s="61" t="s">
        <v>56</v>
      </c>
      <c r="F102" s="61" t="s">
        <v>56</v>
      </c>
      <c r="G102" s="61" t="s">
        <v>56</v>
      </c>
      <c r="H102" s="61" t="s">
        <v>56</v>
      </c>
    </row>
    <row r="103" spans="1:8" x14ac:dyDescent="0.2">
      <c r="A103" s="145"/>
      <c r="B103" s="60"/>
      <c r="C103" s="61"/>
      <c r="D103" s="61"/>
      <c r="E103" s="61"/>
      <c r="F103" s="264"/>
      <c r="G103" s="264"/>
      <c r="H103" s="264"/>
    </row>
    <row r="104" spans="1:8" x14ac:dyDescent="0.2">
      <c r="A104" s="145"/>
      <c r="B104" s="297" t="s">
        <v>148</v>
      </c>
      <c r="C104" s="61" t="s">
        <v>29</v>
      </c>
      <c r="D104" s="61">
        <v>2018</v>
      </c>
      <c r="E104" s="61" t="s">
        <v>56</v>
      </c>
      <c r="F104" s="61" t="s">
        <v>56</v>
      </c>
      <c r="G104" s="61" t="s">
        <v>56</v>
      </c>
      <c r="H104" s="61" t="s">
        <v>56</v>
      </c>
    </row>
    <row r="105" spans="1:8" x14ac:dyDescent="0.2">
      <c r="A105" s="145"/>
      <c r="B105" s="297"/>
      <c r="C105" s="61" t="s">
        <v>29</v>
      </c>
      <c r="D105" s="61">
        <v>2017</v>
      </c>
      <c r="E105" s="61" t="s">
        <v>56</v>
      </c>
      <c r="F105" s="61" t="s">
        <v>56</v>
      </c>
      <c r="G105" s="61" t="s">
        <v>56</v>
      </c>
      <c r="H105" s="61" t="s">
        <v>56</v>
      </c>
    </row>
    <row r="106" spans="1:8" x14ac:dyDescent="0.2">
      <c r="A106" s="145"/>
      <c r="B106" s="297"/>
      <c r="C106" s="61"/>
      <c r="D106" s="61"/>
      <c r="E106" s="61"/>
      <c r="F106" s="264"/>
      <c r="G106" s="264"/>
      <c r="H106" s="264"/>
    </row>
    <row r="107" spans="1:8" x14ac:dyDescent="0.2">
      <c r="A107" s="145"/>
      <c r="B107" s="297" t="s">
        <v>149</v>
      </c>
      <c r="C107" s="61" t="s">
        <v>29</v>
      </c>
      <c r="D107" s="61">
        <v>2018</v>
      </c>
      <c r="E107" s="61" t="s">
        <v>56</v>
      </c>
      <c r="F107" s="61" t="s">
        <v>56</v>
      </c>
      <c r="G107" s="61" t="s">
        <v>56</v>
      </c>
      <c r="H107" s="61" t="s">
        <v>56</v>
      </c>
    </row>
    <row r="108" spans="1:8" x14ac:dyDescent="0.2">
      <c r="A108" s="145"/>
      <c r="B108" s="297"/>
      <c r="C108" s="61" t="s">
        <v>29</v>
      </c>
      <c r="D108" s="61">
        <v>2017</v>
      </c>
      <c r="E108" s="61" t="s">
        <v>56</v>
      </c>
      <c r="F108" s="61" t="s">
        <v>56</v>
      </c>
      <c r="G108" s="61" t="s">
        <v>56</v>
      </c>
      <c r="H108" s="61" t="s">
        <v>56</v>
      </c>
    </row>
    <row r="109" spans="1:8" x14ac:dyDescent="0.2">
      <c r="F109" s="259"/>
      <c r="G109" s="259"/>
      <c r="H109" s="259"/>
    </row>
    <row r="110" spans="1:8" x14ac:dyDescent="0.2">
      <c r="A110" s="181" t="s">
        <v>33</v>
      </c>
      <c r="B110" s="63" t="s">
        <v>1</v>
      </c>
      <c r="C110" s="64" t="s">
        <v>33</v>
      </c>
      <c r="D110" s="64">
        <v>2018</v>
      </c>
      <c r="E110" s="198">
        <v>1</v>
      </c>
      <c r="F110" s="265">
        <v>0.55000000000000004</v>
      </c>
      <c r="G110" s="265">
        <v>0.77777777777777779</v>
      </c>
      <c r="H110" s="265">
        <v>1</v>
      </c>
    </row>
    <row r="111" spans="1:8" x14ac:dyDescent="0.2">
      <c r="A111" s="46"/>
      <c r="B111" s="63"/>
      <c r="C111" s="64" t="s">
        <v>33</v>
      </c>
      <c r="D111" s="64">
        <v>2017</v>
      </c>
      <c r="E111" s="77">
        <v>10</v>
      </c>
      <c r="F111" s="265">
        <v>0.375</v>
      </c>
      <c r="G111" s="265">
        <v>0.375</v>
      </c>
      <c r="H111" s="265">
        <v>0.5</v>
      </c>
    </row>
    <row r="112" spans="1:8" x14ac:dyDescent="0.2">
      <c r="A112" s="46"/>
      <c r="B112" s="63"/>
      <c r="C112" s="64"/>
      <c r="D112" s="64"/>
      <c r="E112" s="64"/>
      <c r="F112" s="265"/>
      <c r="G112" s="265"/>
      <c r="H112" s="265"/>
    </row>
    <row r="113" spans="1:8" x14ac:dyDescent="0.2">
      <c r="A113" s="46"/>
      <c r="B113" s="63" t="s">
        <v>2</v>
      </c>
      <c r="C113" s="64" t="s">
        <v>33</v>
      </c>
      <c r="D113" s="64">
        <v>2018</v>
      </c>
      <c r="E113" s="64">
        <v>4</v>
      </c>
      <c r="F113" s="265">
        <v>0.57894736842105265</v>
      </c>
      <c r="G113" s="265">
        <v>0.54545454545454541</v>
      </c>
      <c r="H113" s="265">
        <v>0.75</v>
      </c>
    </row>
    <row r="114" spans="1:8" x14ac:dyDescent="0.2">
      <c r="A114" s="46"/>
      <c r="B114" s="63"/>
      <c r="C114" s="64" t="s">
        <v>33</v>
      </c>
      <c r="D114" s="64">
        <v>2017</v>
      </c>
      <c r="E114" s="64">
        <v>51</v>
      </c>
      <c r="F114" s="265">
        <v>0.36046511627906974</v>
      </c>
      <c r="G114" s="265">
        <v>0.36046511627906974</v>
      </c>
      <c r="H114" s="265">
        <v>0.32</v>
      </c>
    </row>
    <row r="115" spans="1:8" x14ac:dyDescent="0.2">
      <c r="A115" s="46"/>
      <c r="B115" s="63"/>
      <c r="C115" s="64"/>
      <c r="D115" s="64"/>
      <c r="E115" s="64"/>
      <c r="F115" s="265"/>
      <c r="G115" s="265"/>
      <c r="H115" s="265"/>
    </row>
    <row r="116" spans="1:8" x14ac:dyDescent="0.2">
      <c r="A116" s="46"/>
      <c r="B116" s="63" t="s">
        <v>3</v>
      </c>
      <c r="C116" s="64" t="s">
        <v>33</v>
      </c>
      <c r="D116" s="64">
        <v>2018</v>
      </c>
      <c r="E116" s="64">
        <v>6</v>
      </c>
      <c r="F116" s="265">
        <v>0.5</v>
      </c>
      <c r="G116" s="265">
        <v>0.65217391304347827</v>
      </c>
      <c r="H116" s="265">
        <v>0.83333333333333337</v>
      </c>
    </row>
    <row r="117" spans="1:8" x14ac:dyDescent="0.2">
      <c r="A117" s="46"/>
      <c r="B117" s="63"/>
      <c r="C117" s="64" t="s">
        <v>33</v>
      </c>
      <c r="D117" s="64">
        <v>2017</v>
      </c>
      <c r="E117" s="64">
        <v>2</v>
      </c>
      <c r="F117" s="265">
        <v>0.6</v>
      </c>
      <c r="G117" s="265">
        <v>1</v>
      </c>
      <c r="H117" s="265">
        <v>1</v>
      </c>
    </row>
    <row r="118" spans="1:8" x14ac:dyDescent="0.2">
      <c r="A118" s="46"/>
      <c r="B118" s="63"/>
      <c r="C118" s="64"/>
      <c r="D118" s="64"/>
      <c r="E118" s="64"/>
      <c r="F118" s="265"/>
      <c r="G118" s="265"/>
      <c r="H118" s="265"/>
    </row>
    <row r="119" spans="1:8" x14ac:dyDescent="0.2">
      <c r="A119" s="46"/>
      <c r="B119" s="63" t="s">
        <v>4</v>
      </c>
      <c r="C119" s="64" t="s">
        <v>33</v>
      </c>
      <c r="D119" s="64">
        <v>2018</v>
      </c>
      <c r="E119" s="77">
        <v>2</v>
      </c>
      <c r="F119" s="265">
        <v>0.57692307692307687</v>
      </c>
      <c r="G119" s="265">
        <v>0.66666666666666663</v>
      </c>
      <c r="H119" s="265">
        <v>1</v>
      </c>
    </row>
    <row r="120" spans="1:8" x14ac:dyDescent="0.2">
      <c r="A120" s="46"/>
      <c r="B120" s="63"/>
      <c r="C120" s="64" t="s">
        <v>33</v>
      </c>
      <c r="D120" s="64">
        <v>2017</v>
      </c>
      <c r="E120" s="77">
        <v>0</v>
      </c>
      <c r="F120" s="291" t="s">
        <v>93</v>
      </c>
      <c r="G120" s="291" t="s">
        <v>93</v>
      </c>
      <c r="H120" s="291" t="s">
        <v>93</v>
      </c>
    </row>
    <row r="121" spans="1:8" x14ac:dyDescent="0.2">
      <c r="A121" s="46"/>
      <c r="B121" s="63"/>
      <c r="C121" s="64"/>
      <c r="D121" s="64"/>
      <c r="E121" s="64"/>
      <c r="F121" s="265"/>
      <c r="G121" s="265"/>
      <c r="H121" s="265"/>
    </row>
    <row r="122" spans="1:8" x14ac:dyDescent="0.2">
      <c r="A122" s="46"/>
      <c r="B122" s="298" t="s">
        <v>62</v>
      </c>
      <c r="C122" s="64" t="s">
        <v>33</v>
      </c>
      <c r="D122" s="64">
        <v>2018</v>
      </c>
      <c r="E122" s="64" t="s">
        <v>57</v>
      </c>
      <c r="F122" s="64" t="s">
        <v>57</v>
      </c>
      <c r="G122" s="64" t="s">
        <v>57</v>
      </c>
      <c r="H122" s="64" t="s">
        <v>57</v>
      </c>
    </row>
    <row r="123" spans="1:8" x14ac:dyDescent="0.2">
      <c r="A123" s="46"/>
      <c r="B123" s="298"/>
      <c r="C123" s="64" t="s">
        <v>33</v>
      </c>
      <c r="D123" s="64">
        <v>2017</v>
      </c>
      <c r="E123" s="64" t="s">
        <v>57</v>
      </c>
      <c r="F123" s="64" t="s">
        <v>57</v>
      </c>
      <c r="G123" s="64" t="s">
        <v>57</v>
      </c>
      <c r="H123" s="64" t="s">
        <v>57</v>
      </c>
    </row>
    <row r="124" spans="1:8" x14ac:dyDescent="0.2">
      <c r="A124" s="46"/>
      <c r="B124" s="298"/>
      <c r="C124" s="64"/>
      <c r="D124" s="64"/>
      <c r="E124" s="64"/>
      <c r="F124" s="265"/>
      <c r="G124" s="265"/>
      <c r="H124" s="265"/>
    </row>
    <row r="125" spans="1:8" x14ac:dyDescent="0.2">
      <c r="A125" s="46"/>
      <c r="B125" s="298" t="s">
        <v>148</v>
      </c>
      <c r="C125" s="64" t="s">
        <v>33</v>
      </c>
      <c r="D125" s="64">
        <v>2018</v>
      </c>
      <c r="E125" s="64" t="s">
        <v>56</v>
      </c>
      <c r="F125" s="64" t="s">
        <v>56</v>
      </c>
      <c r="G125" s="64" t="s">
        <v>56</v>
      </c>
      <c r="H125" s="64" t="s">
        <v>56</v>
      </c>
    </row>
    <row r="126" spans="1:8" x14ac:dyDescent="0.2">
      <c r="A126" s="46"/>
      <c r="B126" s="298"/>
      <c r="C126" s="64" t="s">
        <v>33</v>
      </c>
      <c r="D126" s="64">
        <v>2017</v>
      </c>
      <c r="E126" s="64" t="s">
        <v>56</v>
      </c>
      <c r="F126" s="64" t="s">
        <v>56</v>
      </c>
      <c r="G126" s="64" t="s">
        <v>56</v>
      </c>
      <c r="H126" s="64" t="s">
        <v>56</v>
      </c>
    </row>
    <row r="127" spans="1:8" x14ac:dyDescent="0.2">
      <c r="A127" s="46"/>
      <c r="B127" s="298"/>
      <c r="C127" s="64"/>
      <c r="D127" s="64"/>
      <c r="E127" s="64"/>
      <c r="F127" s="265"/>
      <c r="G127" s="265"/>
      <c r="H127" s="265"/>
    </row>
    <row r="128" spans="1:8" x14ac:dyDescent="0.2">
      <c r="A128" s="46"/>
      <c r="B128" s="298" t="s">
        <v>149</v>
      </c>
      <c r="C128" s="64" t="s">
        <v>33</v>
      </c>
      <c r="D128" s="64">
        <v>2018</v>
      </c>
      <c r="E128" s="64" t="s">
        <v>56</v>
      </c>
      <c r="F128" s="64" t="s">
        <v>56</v>
      </c>
      <c r="G128" s="64" t="s">
        <v>56</v>
      </c>
      <c r="H128" s="64" t="s">
        <v>56</v>
      </c>
    </row>
    <row r="129" spans="1:14" x14ac:dyDescent="0.2">
      <c r="A129" s="46"/>
      <c r="B129" s="298"/>
      <c r="C129" s="64" t="s">
        <v>33</v>
      </c>
      <c r="D129" s="64">
        <v>2017</v>
      </c>
      <c r="E129" s="64" t="s">
        <v>56</v>
      </c>
      <c r="F129" s="64" t="s">
        <v>56</v>
      </c>
      <c r="G129" s="64" t="s">
        <v>56</v>
      </c>
      <c r="H129" s="64" t="s">
        <v>56</v>
      </c>
    </row>
    <row r="130" spans="1:14" x14ac:dyDescent="0.2">
      <c r="F130" s="259"/>
      <c r="G130" s="259"/>
      <c r="H130" s="259"/>
    </row>
    <row r="131" spans="1:14" x14ac:dyDescent="0.25">
      <c r="A131" s="182" t="s">
        <v>34</v>
      </c>
      <c r="B131" s="5" t="s">
        <v>1</v>
      </c>
      <c r="C131" s="6" t="s">
        <v>34</v>
      </c>
      <c r="D131" s="6">
        <v>2018</v>
      </c>
      <c r="E131" s="6">
        <v>0</v>
      </c>
      <c r="F131" s="292" t="s">
        <v>93</v>
      </c>
      <c r="G131" s="292" t="s">
        <v>93</v>
      </c>
      <c r="H131" s="292" t="s">
        <v>93</v>
      </c>
      <c r="J131" s="142"/>
      <c r="K131" s="142"/>
      <c r="L131" s="142"/>
      <c r="M131" s="142"/>
      <c r="N131" s="142"/>
    </row>
    <row r="132" spans="1:14" x14ac:dyDescent="0.2">
      <c r="A132" s="81"/>
      <c r="B132" s="5"/>
      <c r="C132" s="6" t="s">
        <v>34</v>
      </c>
      <c r="D132" s="6">
        <v>2017</v>
      </c>
      <c r="E132" s="6">
        <v>0</v>
      </c>
      <c r="F132" s="292" t="s">
        <v>93</v>
      </c>
      <c r="G132" s="292" t="s">
        <v>93</v>
      </c>
      <c r="H132" s="292" t="s">
        <v>93</v>
      </c>
    </row>
    <row r="133" spans="1:14" x14ac:dyDescent="0.2">
      <c r="A133" s="81"/>
      <c r="B133" s="5"/>
      <c r="C133" s="6"/>
      <c r="D133" s="6"/>
      <c r="E133" s="6"/>
      <c r="F133" s="268"/>
      <c r="G133" s="268"/>
      <c r="H133" s="268"/>
    </row>
    <row r="134" spans="1:14" x14ac:dyDescent="0.2">
      <c r="A134" s="81"/>
      <c r="B134" s="5" t="s">
        <v>2</v>
      </c>
      <c r="C134" s="6" t="s">
        <v>34</v>
      </c>
      <c r="D134" s="6">
        <v>2018</v>
      </c>
      <c r="E134" s="6">
        <v>0</v>
      </c>
      <c r="F134" s="292" t="s">
        <v>93</v>
      </c>
      <c r="G134" s="292" t="s">
        <v>93</v>
      </c>
      <c r="H134" s="292" t="s">
        <v>93</v>
      </c>
    </row>
    <row r="135" spans="1:14" x14ac:dyDescent="0.2">
      <c r="A135" s="81"/>
      <c r="B135" s="5"/>
      <c r="C135" s="6" t="s">
        <v>34</v>
      </c>
      <c r="D135" s="6">
        <v>2017</v>
      </c>
      <c r="E135" s="6">
        <v>0</v>
      </c>
      <c r="F135" s="292" t="s">
        <v>93</v>
      </c>
      <c r="G135" s="292" t="s">
        <v>93</v>
      </c>
      <c r="H135" s="292" t="s">
        <v>93</v>
      </c>
    </row>
    <row r="136" spans="1:14" x14ac:dyDescent="0.2">
      <c r="A136" s="81"/>
      <c r="B136" s="5"/>
      <c r="C136" s="6"/>
      <c r="D136" s="6"/>
      <c r="E136" s="6"/>
      <c r="F136" s="268"/>
      <c r="G136" s="268"/>
      <c r="H136" s="268"/>
    </row>
    <row r="137" spans="1:14" x14ac:dyDescent="0.2">
      <c r="A137" s="81"/>
      <c r="B137" s="5" t="s">
        <v>3</v>
      </c>
      <c r="C137" s="6" t="s">
        <v>34</v>
      </c>
      <c r="D137" s="6">
        <v>2018</v>
      </c>
      <c r="E137" s="6">
        <v>0</v>
      </c>
      <c r="F137" s="292" t="s">
        <v>93</v>
      </c>
      <c r="G137" s="292" t="s">
        <v>93</v>
      </c>
      <c r="H137" s="292" t="s">
        <v>93</v>
      </c>
    </row>
    <row r="138" spans="1:14" x14ac:dyDescent="0.2">
      <c r="A138" s="81"/>
      <c r="B138" s="5"/>
      <c r="C138" s="6" t="s">
        <v>34</v>
      </c>
      <c r="D138" s="6">
        <v>2017</v>
      </c>
      <c r="E138" s="6">
        <v>0</v>
      </c>
      <c r="F138" s="292" t="s">
        <v>93</v>
      </c>
      <c r="G138" s="292" t="s">
        <v>93</v>
      </c>
      <c r="H138" s="292" t="s">
        <v>93</v>
      </c>
    </row>
    <row r="139" spans="1:14" x14ac:dyDescent="0.2">
      <c r="A139" s="81"/>
      <c r="B139" s="5"/>
      <c r="C139" s="6"/>
      <c r="D139" s="6"/>
      <c r="E139" s="6"/>
      <c r="F139" s="268"/>
      <c r="G139" s="268"/>
      <c r="H139" s="268"/>
    </row>
    <row r="140" spans="1:14" x14ac:dyDescent="0.2">
      <c r="A140" s="81"/>
      <c r="B140" s="5" t="s">
        <v>159</v>
      </c>
      <c r="C140" s="6" t="s">
        <v>34</v>
      </c>
      <c r="D140" s="6">
        <v>2018</v>
      </c>
      <c r="E140" s="6">
        <v>7</v>
      </c>
      <c r="F140" s="266">
        <v>0.375</v>
      </c>
      <c r="G140" s="120" t="s">
        <v>56</v>
      </c>
      <c r="H140" s="266" t="s">
        <v>155</v>
      </c>
    </row>
    <row r="141" spans="1:14" x14ac:dyDescent="0.2">
      <c r="A141" s="81"/>
      <c r="B141" s="5"/>
      <c r="C141" s="6" t="s">
        <v>34</v>
      </c>
      <c r="D141" s="6">
        <v>2017</v>
      </c>
      <c r="E141" s="6">
        <v>17</v>
      </c>
      <c r="F141" s="266">
        <v>0.45454545454545453</v>
      </c>
      <c r="G141" s="120" t="s">
        <v>56</v>
      </c>
      <c r="H141" s="266">
        <v>0.29411764705882354</v>
      </c>
    </row>
    <row r="142" spans="1:14" x14ac:dyDescent="0.2">
      <c r="A142" s="81"/>
      <c r="B142" s="5"/>
      <c r="C142" s="6"/>
      <c r="D142" s="6"/>
      <c r="E142" s="6"/>
      <c r="F142" s="268"/>
      <c r="G142" s="268"/>
      <c r="H142" s="268"/>
    </row>
    <row r="143" spans="1:14" x14ac:dyDescent="0.2">
      <c r="A143" s="81"/>
      <c r="B143" s="5" t="s">
        <v>62</v>
      </c>
      <c r="C143" s="6" t="s">
        <v>34</v>
      </c>
      <c r="D143" s="6">
        <v>2018</v>
      </c>
      <c r="E143" s="6">
        <v>15</v>
      </c>
      <c r="F143" s="266">
        <v>0.42857142857142855</v>
      </c>
      <c r="G143" s="120" t="s">
        <v>56</v>
      </c>
      <c r="H143" s="266" t="s">
        <v>160</v>
      </c>
    </row>
    <row r="144" spans="1:14" x14ac:dyDescent="0.2">
      <c r="A144" s="81"/>
      <c r="B144" s="5"/>
      <c r="C144" s="6" t="s">
        <v>34</v>
      </c>
      <c r="D144" s="6">
        <v>2017</v>
      </c>
      <c r="E144" s="6">
        <v>6</v>
      </c>
      <c r="F144" s="266">
        <v>0.5145631067961165</v>
      </c>
      <c r="G144" s="120" t="s">
        <v>56</v>
      </c>
      <c r="H144" s="266">
        <v>0.5</v>
      </c>
    </row>
    <row r="145" spans="1:8" x14ac:dyDescent="0.2">
      <c r="A145" s="81"/>
      <c r="B145" s="5"/>
      <c r="C145" s="6"/>
      <c r="D145" s="6"/>
      <c r="E145" s="6"/>
      <c r="F145" s="268"/>
      <c r="G145" s="6"/>
      <c r="H145" s="268"/>
    </row>
    <row r="146" spans="1:8" x14ac:dyDescent="0.2">
      <c r="A146" s="81"/>
      <c r="B146" s="5" t="s">
        <v>148</v>
      </c>
      <c r="C146" s="6" t="s">
        <v>34</v>
      </c>
      <c r="D146" s="6">
        <v>2018</v>
      </c>
      <c r="E146" s="6">
        <v>3</v>
      </c>
      <c r="F146" s="266">
        <v>0.32</v>
      </c>
      <c r="G146" s="120" t="s">
        <v>56</v>
      </c>
      <c r="H146" s="266" t="s">
        <v>155</v>
      </c>
    </row>
    <row r="147" spans="1:8" x14ac:dyDescent="0.2">
      <c r="A147" s="81"/>
      <c r="B147" s="5"/>
      <c r="C147" s="6" t="s">
        <v>34</v>
      </c>
      <c r="D147" s="6">
        <v>2017</v>
      </c>
      <c r="E147" s="6">
        <v>3</v>
      </c>
      <c r="F147" s="266">
        <v>8.3333333333333329E-2</v>
      </c>
      <c r="G147" s="120" t="s">
        <v>56</v>
      </c>
      <c r="H147" s="266">
        <v>0</v>
      </c>
    </row>
    <row r="148" spans="1:8" x14ac:dyDescent="0.2">
      <c r="A148" s="81"/>
      <c r="B148" s="5"/>
      <c r="C148" s="6"/>
      <c r="D148" s="6"/>
      <c r="E148" s="6"/>
      <c r="F148" s="268"/>
      <c r="G148" s="6"/>
      <c r="H148" s="268"/>
    </row>
    <row r="149" spans="1:8" x14ac:dyDescent="0.2">
      <c r="A149" s="81"/>
      <c r="B149" s="5" t="s">
        <v>149</v>
      </c>
      <c r="C149" s="6" t="s">
        <v>34</v>
      </c>
      <c r="D149" s="6">
        <v>2018</v>
      </c>
      <c r="E149" s="6">
        <v>2</v>
      </c>
      <c r="F149" s="266">
        <v>0.6216216216216216</v>
      </c>
      <c r="G149" s="120" t="s">
        <v>56</v>
      </c>
      <c r="H149" s="266">
        <v>0.5</v>
      </c>
    </row>
    <row r="150" spans="1:8" x14ac:dyDescent="0.2">
      <c r="A150" s="81"/>
      <c r="B150" s="5"/>
      <c r="C150" s="6" t="s">
        <v>34</v>
      </c>
      <c r="D150" s="6">
        <v>2017</v>
      </c>
      <c r="E150" s="6">
        <v>3</v>
      </c>
      <c r="F150" s="266">
        <v>0.75572519083969469</v>
      </c>
      <c r="G150" s="120" t="s">
        <v>56</v>
      </c>
      <c r="H150" s="266">
        <v>0.33333333333333331</v>
      </c>
    </row>
    <row r="151" spans="1:8" x14ac:dyDescent="0.25">
      <c r="A151" s="133" t="s">
        <v>156</v>
      </c>
    </row>
    <row r="152" spans="1:8" x14ac:dyDescent="0.25">
      <c r="A152" s="133" t="s">
        <v>161</v>
      </c>
    </row>
  </sheetData>
  <mergeCells count="2">
    <mergeCell ref="A4:H4"/>
    <mergeCell ref="B65:B66"/>
  </mergeCells>
  <pageMargins left="0.7" right="0.7" top="0.78740157499999996" bottom="0.78740157499999996" header="0.3" footer="0.3"/>
  <pageSetup paperSize="9" scale="52" fitToHeight="2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General numbers &amp; Units</vt:lpstr>
      <vt:lpstr>1.1.Scissor diagram</vt:lpstr>
      <vt:lpstr>1.2.Glass Ceiling Index</vt:lpstr>
      <vt:lpstr>2.1.Gender Pay Gap</vt:lpstr>
      <vt:lpstr>2.2.Part-time employment</vt:lpstr>
      <vt:lpstr>2.3.Sex of cruise leader</vt:lpstr>
      <vt:lpstr>3. Women in commitees</vt:lpstr>
      <vt:lpstr>4. women in recruitment process</vt:lpstr>
      <vt:lpstr>'1.1.Scissor diagram'!Print_Area</vt:lpstr>
      <vt:lpstr>'1.2.Glass Ceiling Index'!Print_Area</vt:lpstr>
      <vt:lpstr>'2.1.Gender Pay Gap'!Print_Area</vt:lpstr>
      <vt:lpstr>'2.2.Part-time employment'!Print_Area</vt:lpstr>
      <vt:lpstr>'2.3.Sex of cruise leader'!Print_Area</vt:lpstr>
      <vt:lpstr>'3. Women in commitees'!Print_Area</vt:lpstr>
      <vt:lpstr>'4. women in recruitment process'!Print_Area</vt:lpstr>
      <vt:lpstr>'General numbers &amp; Units'!Print_Area</vt:lpstr>
    </vt:vector>
  </TitlesOfParts>
  <Company>GEOMAR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Basak Kisakurek Ibsen</dc:creator>
  <cp:lastModifiedBy>Basak</cp:lastModifiedBy>
  <cp:lastPrinted>2019-12-10T11:13:04Z</cp:lastPrinted>
  <dcterms:created xsi:type="dcterms:W3CDTF">2017-12-19T08:40:49Z</dcterms:created>
  <dcterms:modified xsi:type="dcterms:W3CDTF">2020-03-10T12:25:32Z</dcterms:modified>
</cp:coreProperties>
</file>